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5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K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<sst xmlns="http://schemas.openxmlformats.org/spreadsheetml/2006/main" count="2847" uniqueCount="1544">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</sst>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28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04" zoomScale="110" zoomScaleNormal="110" workbookViewId="0">
      <selection activeCell="L32" sqref="L32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3697.3530000000001</v>
      </c>
      <c r="I15" s="61">
        <f>SUM(I16,I17,I20,I23)</f>
        <v>1953.1189999999999</v>
      </c>
      <c r="J15" s="61">
        <f>SUM(J16,J17,J20,J23)</f>
        <v>0</v>
      </c>
      <c r="K15" s="61">
        <f>SUM(K16,K17,K20,K23)</f>
        <v>1744.2339999999999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75.569000000000003</v>
      </c>
      <c r="I16" s="71">
        <v>75.569000000000003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3621.7839999999997</v>
      </c>
      <c r="I23" s="61">
        <f>SUM(I24:I27)</f>
        <v>1877.55</v>
      </c>
      <c r="J23" s="61">
        <f>SUM(J24:J27)</f>
        <v>0</v>
      </c>
      <c r="K23" s="61">
        <f>SUM(K24:K27)</f>
        <v>1744.2339999999999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2291.989</v>
      </c>
      <c r="I25" s="155">
        <v>1653.1859999999999</v>
      </c>
      <c r="J25" s="155"/>
      <c r="K25" s="155">
        <v>638.803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1329.7950000000001</v>
      </c>
      <c r="I26" s="155">
        <v>224.364</v>
      </c>
      <c r="J26" s="155"/>
      <c r="K26" s="155">
        <v>1105.431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1661.922</v>
      </c>
      <c r="I28" s="61">
        <f>SUM(I30,I31,I32)</f>
        <v>0</v>
      </c>
      <c r="J28" s="61">
        <f>SUM(J29,J31,J32)</f>
        <v>0</v>
      </c>
      <c r="K28" s="61">
        <f>SUM(K29,K30,K32)</f>
        <v>395.113</v>
      </c>
      <c r="L28" s="61">
        <f>SUM(L29,L30,L31)</f>
        <v>1266.809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768.03600000000006</v>
      </c>
      <c r="I29" s="133"/>
      <c r="J29" s="71"/>
      <c r="K29" s="71">
        <v>395.113</v>
      </c>
      <c r="L29" s="71">
        <v>372.923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893.88599999999997</v>
      </c>
      <c r="I31" s="71"/>
      <c r="J31" s="71"/>
      <c r="K31" s="133"/>
      <c r="L31" s="71">
        <v>893.88599999999997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3500.4519999999998</v>
      </c>
      <c r="I34" s="61">
        <f>SUM(I35,I37,I40,I45)</f>
        <v>1152.434</v>
      </c>
      <c r="J34" s="61">
        <f>SUM(J35,J37,J40,J45)</f>
        <v>0</v>
      </c>
      <c r="K34" s="61">
        <f>SUM(K35,K37,K40,K45)</f>
        <v>1203.788</v>
      </c>
      <c r="L34" s="61">
        <f>SUM(L35,L37,L40,L45)</f>
        <v>1144.23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2506.3920000000003</v>
      </c>
      <c r="I37" s="71">
        <f>I38</f>
        <v>1142.28</v>
      </c>
      <c r="J37" s="71"/>
      <c r="K37" s="71">
        <f>K38</f>
        <v>1142.355</v>
      </c>
      <c r="L37" s="71">
        <f>L38</f>
        <v>221.75700000000001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2506.3920000000003</v>
      </c>
      <c r="I38" s="71">
        <v>1142.28</v>
      </c>
      <c r="J38" s="71"/>
      <c r="K38" s="71">
        <f>63.766+1078.589</f>
        <v>1142.355</v>
      </c>
      <c r="L38" s="71">
        <v>221.75700000000001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60.661999999999999</v>
      </c>
      <c r="I40" s="61">
        <f>SUM(I41:I44)</f>
        <v>0</v>
      </c>
      <c r="J40" s="61">
        <f>SUM(J41:J44)</f>
        <v>0</v>
      </c>
      <c r="K40" s="61">
        <f>SUM(K41:K44)</f>
        <v>60.661999999999999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3.11</v>
      </c>
      <c r="I42" s="155"/>
      <c r="J42" s="155"/>
      <c r="K42" s="155">
        <v>3.11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57.552</v>
      </c>
      <c r="I43" s="155"/>
      <c r="J43" s="155"/>
      <c r="K43" s="155">
        <v>57.552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933.39799999999991</v>
      </c>
      <c r="I45" s="71">
        <f>5.855+4.299</f>
        <v>10.154</v>
      </c>
      <c r="J45" s="71"/>
      <c r="K45" s="71">
        <f>0.042+0.729</f>
        <v>0.77100000000000002</v>
      </c>
      <c r="L45" s="71">
        <f>772.386+150.087</f>
        <v>922.47299999999996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1661.922</v>
      </c>
      <c r="I46" s="71">
        <f>H29</f>
        <v>768.03600000000006</v>
      </c>
      <c r="J46" s="71"/>
      <c r="K46" s="71">
        <f>H31</f>
        <v>893.88599999999997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196.90099999999961</v>
      </c>
      <c r="I49" s="71">
        <f>I15-H29-I34</f>
        <v>32.648999999999887</v>
      </c>
      <c r="J49" s="71"/>
      <c r="K49" s="71">
        <f>(K23+K29-L31-K34)</f>
        <v>41.672999999999774</v>
      </c>
      <c r="L49" s="71">
        <f>L28-L34</f>
        <v>122.57899999999995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88.36673669999999</v>
      </c>
      <c r="I51" s="71">
        <f>(I15-H29)*2.39%</f>
        <v>28.323483699999997</v>
      </c>
      <c r="J51" s="71"/>
      <c r="K51" s="71">
        <f>(K23+K29-L31)*2.39%</f>
        <v>29.766517899999997</v>
      </c>
      <c r="L51" s="71">
        <f>L28*2.39%</f>
        <v>30.2767351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108.53426329999962</v>
      </c>
      <c r="I52" s="61">
        <f>I49-I51</f>
        <v>4.3255162999998902</v>
      </c>
      <c r="J52" s="61">
        <f>J49-J51</f>
        <v>0</v>
      </c>
      <c r="K52" s="61">
        <f>K49-K51</f>
        <v>11.906482099999778</v>
      </c>
      <c r="L52" s="61">
        <f>L49-L51</f>
        <v>92.302264899999955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3500.4519999999998</v>
      </c>
      <c r="I95" s="61">
        <f>SUM(I96,I97)</f>
        <v>1152.434</v>
      </c>
      <c r="J95" s="61">
        <f>SUM(J96,J97)</f>
        <v>0</v>
      </c>
      <c r="K95" s="61">
        <f>SUM(K96,K97)</f>
        <v>1203.788</v>
      </c>
      <c r="L95" s="61">
        <f>SUM(L96,L97)</f>
        <v>1144.23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3500.4519999999998</v>
      </c>
      <c r="I97" s="61">
        <f>I100</f>
        <v>1152.434</v>
      </c>
      <c r="J97" s="61">
        <f>J100</f>
        <v>0</v>
      </c>
      <c r="K97" s="61">
        <f>K100</f>
        <v>1203.788</v>
      </c>
      <c r="L97" s="61">
        <f>L100</f>
        <v>1144.23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3500.4519999999998</v>
      </c>
      <c r="I100" s="71">
        <f>I34</f>
        <v>1152.434</v>
      </c>
      <c r="J100" s="71"/>
      <c r="K100" s="71">
        <f>K34</f>
        <v>1203.788</v>
      </c>
      <c r="L100" s="71">
        <f>L34</f>
        <v>1144.23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3500.4519999999998</v>
      </c>
      <c r="I122" s="61">
        <f>SUM(I123,I124)</f>
        <v>1152.434</v>
      </c>
      <c r="J122" s="61">
        <f>SUM(J123,J124)</f>
        <v>0</v>
      </c>
      <c r="K122" s="61">
        <f>SUM(K123,K124)</f>
        <v>1203.788</v>
      </c>
      <c r="L122" s="61">
        <f>SUM(L123,L124)</f>
        <v>1144.23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3500.4519999999998</v>
      </c>
      <c r="I124" s="61">
        <f>I126</f>
        <v>1152.434</v>
      </c>
      <c r="J124" s="61">
        <f>J126</f>
        <v>0</v>
      </c>
      <c r="K124" s="61">
        <f>K126</f>
        <v>1203.788</v>
      </c>
      <c r="L124" s="61">
        <f>L126</f>
        <v>1144.23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3500.4519999999998</v>
      </c>
      <c r="I126" s="71">
        <f>I95</f>
        <v>1152.434</v>
      </c>
      <c r="J126" s="71"/>
      <c r="K126" s="71">
        <f>K95</f>
        <v>1203.788</v>
      </c>
      <c r="L126" s="71">
        <f>L95</f>
        <v>1144.23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4888.517672508</v>
      </c>
      <c r="I144" s="61">
        <f>SUM(I145:I146)</f>
        <v>565.66542851999998</v>
      </c>
      <c r="J144" s="61">
        <f>SUM(J145:J146)</f>
        <v>0</v>
      </c>
      <c r="K144" s="61">
        <f>SUM(K145:K146)</f>
        <v>1636.6548523439999</v>
      </c>
      <c r="L144" s="61">
        <f>SUM(L145:L146)</f>
        <v>2686.1973916439997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4888.517672508</v>
      </c>
      <c r="I146" s="61">
        <f>SUM(I147:I148)</f>
        <v>565.66542851999998</v>
      </c>
      <c r="J146" s="61">
        <f>SUM(J147:J148)</f>
        <v>0</v>
      </c>
      <c r="K146" s="61">
        <f>SUM(K147:K148)</f>
        <v>1636.6548523439999</v>
      </c>
      <c r="L146" s="61">
        <f>SUM(L147:L148)</f>
        <v>2686.1973916439997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412.28323655999998</v>
      </c>
      <c r="I148" s="71">
        <f>I126*0.09815*1.2</f>
        <v>135.73367651999999</v>
      </c>
      <c r="J148" s="71"/>
      <c r="K148" s="71">
        <f>K126*0.09815*1.2</f>
        <v>141.78215064</v>
      </c>
      <c r="L148" s="71">
        <f>L126*0.09815*1.2</f>
        <v>134.76740939999999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2024-06-10T07:18:54Z</cp:lastPrinted>
  <dcterms:created xsi:type="dcterms:W3CDTF">2021-03-11T11:50:48Z</dcterms:created>
  <dcterms:modified xsi:type="dcterms:W3CDTF">2024-06-10T07:22:33Z</dcterms:modified>
</cp:coreProperties>
</file>