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3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L38" i="3"/>
  <c r="K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<sst xmlns="http://schemas.openxmlformats.org/spreadsheetml/2006/main" count="2847" uniqueCount="1544">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</sst>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119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15" zoomScale="110" zoomScaleNormal="110" workbookViewId="0">
      <selection activeCell="D8" sqref="D8:L149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4098.9799999999996</v>
      </c>
      <c r="I15" s="61">
        <f>SUM(I16,I17,I20,I23)</f>
        <v>2047.6379999999999</v>
      </c>
      <c r="J15" s="61">
        <f>SUM(J16,J17,J20,J23)</f>
        <v>0</v>
      </c>
      <c r="K15" s="61">
        <f>SUM(K16,K17,K20,K23)</f>
        <v>2051.3420000000001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87.497</v>
      </c>
      <c r="I16" s="71">
        <v>87.497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4011.4830000000002</v>
      </c>
      <c r="I23" s="61">
        <f>SUM(I24:I27)</f>
        <v>1960.1409999999998</v>
      </c>
      <c r="J23" s="61">
        <f>SUM(J24:J27)</f>
        <v>0</v>
      </c>
      <c r="K23" s="61">
        <f>SUM(K24:K27)</f>
        <v>2051.3420000000001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2461.4459999999999</v>
      </c>
      <c r="I25" s="155">
        <v>1660.6969999999999</v>
      </c>
      <c r="J25" s="155"/>
      <c r="K25" s="155">
        <v>800.74900000000002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1550.037</v>
      </c>
      <c r="I26" s="155">
        <v>299.44400000000002</v>
      </c>
      <c r="J26" s="155"/>
      <c r="K26" s="155">
        <v>1250.5930000000001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1883.4969999999998</v>
      </c>
      <c r="I28" s="61">
        <f>SUM(I30,I31,I32)</f>
        <v>0</v>
      </c>
      <c r="J28" s="61">
        <f>SUM(J29,J31,J32)</f>
        <v>0</v>
      </c>
      <c r="K28" s="61">
        <f>SUM(K29,K30,K32)</f>
        <v>476.72500000000002</v>
      </c>
      <c r="L28" s="61">
        <f>SUM(L29,L30,L31)</f>
        <v>1406.7719999999999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948.00600000000009</v>
      </c>
      <c r="I29" s="133"/>
      <c r="J29" s="71"/>
      <c r="K29" s="71">
        <v>476.72500000000002</v>
      </c>
      <c r="L29" s="71">
        <v>471.28100000000001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935.49099999999999</v>
      </c>
      <c r="I31" s="71"/>
      <c r="J31" s="71"/>
      <c r="K31" s="133"/>
      <c r="L31" s="71">
        <v>935.49099999999999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3911.79</v>
      </c>
      <c r="I34" s="61">
        <f>SUM(I35,I37,I40,I45)</f>
        <v>1068.7049999999999</v>
      </c>
      <c r="J34" s="61">
        <f>SUM(J35,J37,J40,J45)</f>
        <v>0</v>
      </c>
      <c r="K34" s="61">
        <f>SUM(K35,K37,K40,K45)</f>
        <v>1542.0460000000003</v>
      </c>
      <c r="L34" s="61">
        <f>SUM(L35,L37,L40,L45)</f>
        <v>1301.039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2784.5940000000001</v>
      </c>
      <c r="I37" s="71">
        <f>I38</f>
        <v>1052.1949999999999</v>
      </c>
      <c r="J37" s="71"/>
      <c r="K37" s="71">
        <f>K38</f>
        <v>1470.8120000000001</v>
      </c>
      <c r="L37" s="71">
        <f>L38</f>
        <v>261.58699999999999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2784.5940000000001</v>
      </c>
      <c r="I38" s="71">
        <v>1052.1949999999999</v>
      </c>
      <c r="J38" s="71"/>
      <c r="K38" s="71">
        <f>85.459+1385.353</f>
        <v>1470.8120000000001</v>
      </c>
      <c r="L38" s="71">
        <f>261.587</f>
        <v>261.58699999999999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70.611999999999995</v>
      </c>
      <c r="I40" s="61">
        <f>SUM(I41:I44)</f>
        <v>0</v>
      </c>
      <c r="J40" s="61">
        <f>SUM(J41:J44)</f>
        <v>0</v>
      </c>
      <c r="K40" s="61">
        <f>SUM(K41:K44)</f>
        <v>70.611999999999995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3.2679999999999998</v>
      </c>
      <c r="I42" s="155"/>
      <c r="J42" s="155"/>
      <c r="K42" s="155">
        <v>3.2679999999999998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67.343999999999994</v>
      </c>
      <c r="I43" s="155"/>
      <c r="J43" s="155"/>
      <c r="K43" s="155">
        <v>67.343999999999994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1056.5840000000001</v>
      </c>
      <c r="I45" s="71">
        <f>9.593+6.917</f>
        <v>16.509999999999998</v>
      </c>
      <c r="J45" s="71"/>
      <c r="K45" s="71">
        <f>0.051+0.571</f>
        <v>0.622</v>
      </c>
      <c r="L45" s="71">
        <f>869.332+170.12</f>
        <v>1039.452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1883.4970000000001</v>
      </c>
      <c r="I46" s="71">
        <f>H29</f>
        <v>948.00600000000009</v>
      </c>
      <c r="J46" s="71"/>
      <c r="K46" s="71">
        <f>H31</f>
        <v>935.49099999999999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187.1899999999996</v>
      </c>
      <c r="I49" s="71">
        <f>I15-H29-I34</f>
        <v>30.926999999999907</v>
      </c>
      <c r="J49" s="71"/>
      <c r="K49" s="71">
        <f>(K23+K29-L31-K34)</f>
        <v>50.529999999999745</v>
      </c>
      <c r="L49" s="71">
        <f>L28-L34</f>
        <v>105.73299999999995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97.965621999999996</v>
      </c>
      <c r="I51" s="71">
        <f>(I15-H29)*2.39%</f>
        <v>26.281204799999998</v>
      </c>
      <c r="J51" s="71"/>
      <c r="K51" s="71">
        <f>(K23+K29-L31)*2.39%</f>
        <v>38.062566400000001</v>
      </c>
      <c r="L51" s="71">
        <f>L28*2.39%</f>
        <v>33.621850799999997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89.224377999999604</v>
      </c>
      <c r="I52" s="61">
        <f>I49-I51</f>
        <v>4.6457951999999096</v>
      </c>
      <c r="J52" s="61">
        <f>J49-J51</f>
        <v>0</v>
      </c>
      <c r="K52" s="61">
        <f>K49-K51</f>
        <v>12.467433599999744</v>
      </c>
      <c r="L52" s="61">
        <f>L49-L51</f>
        <v>72.111149199999943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3911.79</v>
      </c>
      <c r="I95" s="61">
        <f>SUM(I96,I97)</f>
        <v>1068.7049999999999</v>
      </c>
      <c r="J95" s="61">
        <f>SUM(J96,J97)</f>
        <v>0</v>
      </c>
      <c r="K95" s="61">
        <f>SUM(K96,K97)</f>
        <v>1542.0460000000003</v>
      </c>
      <c r="L95" s="61">
        <f>SUM(L96,L97)</f>
        <v>1301.039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3911.79</v>
      </c>
      <c r="I97" s="61">
        <f>I100</f>
        <v>1068.7049999999999</v>
      </c>
      <c r="J97" s="61">
        <f>J100</f>
        <v>0</v>
      </c>
      <c r="K97" s="61">
        <f>K100</f>
        <v>1542.0460000000003</v>
      </c>
      <c r="L97" s="61">
        <f>L100</f>
        <v>1301.039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3911.79</v>
      </c>
      <c r="I100" s="71">
        <f>I34</f>
        <v>1068.7049999999999</v>
      </c>
      <c r="J100" s="71"/>
      <c r="K100" s="71">
        <f>K34</f>
        <v>1542.0460000000003</v>
      </c>
      <c r="L100" s="71">
        <f>L34</f>
        <v>1301.039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3911.79</v>
      </c>
      <c r="I122" s="61">
        <f>SUM(I123,I124)</f>
        <v>1068.7049999999999</v>
      </c>
      <c r="J122" s="61">
        <f>SUM(J123,J124)</f>
        <v>0</v>
      </c>
      <c r="K122" s="61">
        <f>SUM(K123,K124)</f>
        <v>1542.0460000000003</v>
      </c>
      <c r="L122" s="61">
        <f>SUM(L123,L124)</f>
        <v>1301.039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3911.79</v>
      </c>
      <c r="I124" s="61">
        <f>I126</f>
        <v>1068.7049999999999</v>
      </c>
      <c r="J124" s="61">
        <f>J126</f>
        <v>0</v>
      </c>
      <c r="K124" s="61">
        <f>K126</f>
        <v>1542.0460000000003</v>
      </c>
      <c r="L124" s="61">
        <f>L126</f>
        <v>1301.039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3911.79</v>
      </c>
      <c r="I126" s="71">
        <f>I95</f>
        <v>1068.7049999999999</v>
      </c>
      <c r="J126" s="71"/>
      <c r="K126" s="71">
        <f>K95</f>
        <v>1542.0460000000003</v>
      </c>
      <c r="L126" s="71">
        <f>L95</f>
        <v>1301.039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4936.9650621479996</v>
      </c>
      <c r="I144" s="61">
        <f>SUM(I145:I146)</f>
        <v>555.80382689999999</v>
      </c>
      <c r="J144" s="61">
        <f>SUM(J145:J146)</f>
        <v>0</v>
      </c>
      <c r="K144" s="61">
        <f>SUM(K145:K146)</f>
        <v>1676.4948795839998</v>
      </c>
      <c r="L144" s="61">
        <f>SUM(L145:L146)</f>
        <v>2704.6663556639996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4936.9650621479996</v>
      </c>
      <c r="I146" s="61">
        <f>SUM(I147:I148)</f>
        <v>555.80382689999999</v>
      </c>
      <c r="J146" s="61">
        <f>SUM(J147:J148)</f>
        <v>0</v>
      </c>
      <c r="K146" s="61">
        <f>SUM(K147:K148)</f>
        <v>1676.4948795839998</v>
      </c>
      <c r="L146" s="61">
        <f>SUM(L147:L148)</f>
        <v>2704.6663556639996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460.73062619999996</v>
      </c>
      <c r="I148" s="71">
        <f>I126*0.09815*1.2</f>
        <v>125.87207489999999</v>
      </c>
      <c r="J148" s="71"/>
      <c r="K148" s="71">
        <f>K126*0.09815*1.2</f>
        <v>181.62217788000001</v>
      </c>
      <c r="L148" s="71">
        <f>L126*0.09815*1.2</f>
        <v>153.23637341999998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2024-04-10T13:20:15Z</cp:lastPrinted>
  <dcterms:created xsi:type="dcterms:W3CDTF">2021-03-11T11:50:48Z</dcterms:created>
  <dcterms:modified xsi:type="dcterms:W3CDTF">2024-04-10T13:20:18Z</dcterms:modified>
</cp:coreProperties>
</file>