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ф 46 годовая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146" i="3" l="1"/>
  <c r="K146" i="3"/>
  <c r="I146" i="3"/>
  <c r="I99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H146" i="3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H40" i="3"/>
  <c r="I71" i="3"/>
  <c r="H71" i="3" s="1"/>
  <c r="I134" i="3"/>
  <c r="I15" i="3"/>
  <c r="G6" i="4"/>
  <c r="G14" i="4"/>
  <c r="I103" i="3"/>
  <c r="L99" i="3" l="1"/>
  <c r="L96" i="3" s="1"/>
  <c r="L94" i="3" s="1"/>
  <c r="L125" i="3" s="1"/>
  <c r="L123" i="3" s="1"/>
  <c r="L121" i="3" s="1"/>
  <c r="K48" i="3"/>
  <c r="K52" i="3" s="1"/>
  <c r="K147" i="3"/>
  <c r="K145" i="3" s="1"/>
  <c r="K143" i="3" s="1"/>
  <c r="H34" i="3"/>
  <c r="H103" i="3"/>
  <c r="I101" i="3"/>
  <c r="H134" i="3"/>
  <c r="I133" i="3"/>
  <c r="H133" i="3" s="1"/>
  <c r="I88" i="3"/>
  <c r="H88" i="3" s="1"/>
  <c r="I50" i="3"/>
  <c r="H50" i="3" s="1"/>
  <c r="H15" i="3"/>
  <c r="I48" i="3"/>
  <c r="I96" i="3"/>
  <c r="L52" i="3"/>
  <c r="L147" i="3" l="1"/>
  <c r="L145" i="3" s="1"/>
  <c r="L143" i="3" s="1"/>
  <c r="H99" i="3"/>
  <c r="K51" i="3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<sst xmlns="http://schemas.openxmlformats.org/spreadsheetml/2006/main" count="2845" uniqueCount="1544">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</sst>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 x14ac:dyDescent="0.25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 x14ac:dyDescent="0.25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 x14ac:dyDescent="0.25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 x14ac:dyDescent="0.25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 x14ac:dyDescent="0.25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1" ht="11.25" customHeight="1" x14ac:dyDescent="0.25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6" ht="11.25" customHeight="1" x14ac:dyDescent="0.25">
      <c r="A1" s="9"/>
    </row>
    <row r="2" spans="1:6" ht="10.5" customHeight="1" x14ac:dyDescent="0.25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7"/>
    <col min="2" max="2" width="95" style="167" customWidth="1"/>
  </cols>
  <sheetData>
    <row r="1" spans="1:2" ht="11.25" customHeight="1" x14ac:dyDescent="0.25">
      <c r="A1" s="159" t="s">
        <v>764</v>
      </c>
      <c r="B1" s="159" t="s">
        <v>45</v>
      </c>
    </row>
    <row r="2" spans="1:2" ht="11.25" customHeight="1" x14ac:dyDescent="0.25">
      <c r="A2" s="159" t="s">
        <v>775</v>
      </c>
      <c r="B2" s="51" t="s">
        <v>1446</v>
      </c>
    </row>
    <row r="3" spans="1:2" ht="11.25" customHeight="1" x14ac:dyDescent="0.25">
      <c r="B3" s="51" t="s">
        <v>1447</v>
      </c>
    </row>
    <row r="4" spans="1:2" ht="11.25" customHeight="1" x14ac:dyDescent="0.25">
      <c r="B4" s="51" t="s">
        <v>1448</v>
      </c>
    </row>
    <row r="5" spans="1:2" ht="11.25" customHeight="1" x14ac:dyDescent="0.25">
      <c r="B5" s="51" t="s">
        <v>1449</v>
      </c>
    </row>
    <row r="6" spans="1:2" ht="11.25" customHeight="1" x14ac:dyDescent="0.25">
      <c r="B6" s="51" t="s">
        <v>1450</v>
      </c>
    </row>
    <row r="7" spans="1:2" ht="11.25" customHeight="1" x14ac:dyDescent="0.25">
      <c r="B7" s="51" t="s">
        <v>46</v>
      </c>
    </row>
    <row r="8" spans="1:2" ht="11.25" customHeight="1" x14ac:dyDescent="0.25">
      <c r="B8" s="51" t="s">
        <v>1451</v>
      </c>
    </row>
    <row r="9" spans="1:2" ht="11.25" customHeight="1" x14ac:dyDescent="0.25">
      <c r="B9" s="51" t="s">
        <v>1452</v>
      </c>
    </row>
    <row r="10" spans="1:2" ht="11.25" customHeight="1" x14ac:dyDescent="0.25">
      <c r="B10" s="51" t="s">
        <v>1453</v>
      </c>
    </row>
    <row r="11" spans="1:2" ht="11.25" customHeight="1" x14ac:dyDescent="0.25">
      <c r="B11" s="51" t="s">
        <v>1454</v>
      </c>
    </row>
    <row r="12" spans="1:2" ht="11.25" customHeight="1" x14ac:dyDescent="0.25">
      <c r="B12" s="51" t="s">
        <v>1455</v>
      </c>
    </row>
    <row r="13" spans="1:2" ht="11.25" customHeight="1" x14ac:dyDescent="0.25">
      <c r="B13" s="51" t="s">
        <v>1456</v>
      </c>
    </row>
    <row r="14" spans="1:2" ht="11.25" customHeight="1" x14ac:dyDescent="0.25">
      <c r="B14" s="51" t="s">
        <v>1457</v>
      </c>
    </row>
    <row r="15" spans="1:2" ht="11.25" customHeight="1" x14ac:dyDescent="0.25">
      <c r="B15" s="51" t="s">
        <v>1458</v>
      </c>
    </row>
    <row r="16" spans="1:2" ht="11.25" customHeight="1" x14ac:dyDescent="0.25">
      <c r="B16" s="51" t="s">
        <v>1459</v>
      </c>
    </row>
    <row r="17" spans="2:2" ht="11.25" customHeight="1" x14ac:dyDescent="0.25">
      <c r="B17" s="51" t="s">
        <v>1460</v>
      </c>
    </row>
    <row r="18" spans="2:2" ht="11.25" customHeight="1" x14ac:dyDescent="0.25">
      <c r="B18" s="51" t="s">
        <v>1461</v>
      </c>
    </row>
    <row r="19" spans="2:2" ht="11.25" customHeight="1" x14ac:dyDescent="0.25">
      <c r="B19" s="51" t="s">
        <v>1462</v>
      </c>
    </row>
    <row r="20" spans="2:2" ht="11.25" customHeight="1" x14ac:dyDescent="0.25">
      <c r="B20" s="51" t="s">
        <v>1463</v>
      </c>
    </row>
    <row r="21" spans="2:2" ht="11.25" customHeight="1" x14ac:dyDescent="0.25">
      <c r="B21" s="51" t="s">
        <v>1464</v>
      </c>
    </row>
    <row r="22" spans="2:2" ht="11.25" customHeight="1" x14ac:dyDescent="0.25">
      <c r="B22" s="51" t="s">
        <v>1465</v>
      </c>
    </row>
    <row r="23" spans="2:2" ht="11.25" customHeight="1" x14ac:dyDescent="0.25">
      <c r="B23" s="51" t="s">
        <v>1466</v>
      </c>
    </row>
    <row r="24" spans="2:2" ht="11.25" customHeight="1" x14ac:dyDescent="0.25">
      <c r="B24" s="51" t="s">
        <v>1467</v>
      </c>
    </row>
    <row r="25" spans="2:2" ht="11.25" customHeight="1" x14ac:dyDescent="0.25">
      <c r="B25" s="51" t="s">
        <v>1468</v>
      </c>
    </row>
    <row r="26" spans="2:2" ht="11.25" customHeight="1" x14ac:dyDescent="0.25">
      <c r="B26" s="51" t="s">
        <v>1469</v>
      </c>
    </row>
    <row r="27" spans="2:2" ht="11.25" customHeight="1" x14ac:dyDescent="0.25">
      <c r="B27" s="51" t="s">
        <v>1470</v>
      </c>
    </row>
    <row r="28" spans="2:2" ht="11.25" customHeight="1" x14ac:dyDescent="0.25">
      <c r="B28" s="51" t="s">
        <v>1471</v>
      </c>
    </row>
    <row r="29" spans="2:2" ht="11.25" customHeight="1" x14ac:dyDescent="0.25">
      <c r="B29" s="51" t="s">
        <v>1472</v>
      </c>
    </row>
    <row r="30" spans="2:2" ht="11.25" customHeight="1" x14ac:dyDescent="0.25">
      <c r="B30" s="51" t="s">
        <v>1473</v>
      </c>
    </row>
    <row r="31" spans="2:2" ht="11.25" customHeight="1" x14ac:dyDescent="0.25">
      <c r="B31" s="51" t="s">
        <v>1474</v>
      </c>
    </row>
    <row r="32" spans="2:2" ht="11.25" customHeight="1" x14ac:dyDescent="0.25">
      <c r="B32" s="51" t="s">
        <v>1475</v>
      </c>
    </row>
    <row r="33" spans="2:2" ht="11.25" customHeight="1" x14ac:dyDescent="0.25">
      <c r="B33" s="51" t="s">
        <v>1476</v>
      </c>
    </row>
    <row r="34" spans="2:2" ht="11.25" customHeight="1" x14ac:dyDescent="0.25">
      <c r="B34" s="51" t="s">
        <v>1477</v>
      </c>
    </row>
    <row r="35" spans="2:2" ht="11.25" customHeight="1" x14ac:dyDescent="0.25">
      <c r="B35" s="51" t="s">
        <v>1478</v>
      </c>
    </row>
    <row r="36" spans="2:2" ht="11.25" customHeight="1" x14ac:dyDescent="0.25">
      <c r="B36" s="51" t="s">
        <v>1479</v>
      </c>
    </row>
    <row r="37" spans="2:2" ht="11.25" customHeight="1" x14ac:dyDescent="0.25">
      <c r="B37" s="51" t="s">
        <v>1480</v>
      </c>
    </row>
    <row r="38" spans="2:2" ht="11.25" customHeight="1" x14ac:dyDescent="0.25">
      <c r="B38" s="51" t="s">
        <v>1481</v>
      </c>
    </row>
    <row r="39" spans="2:2" ht="11.25" customHeight="1" x14ac:dyDescent="0.25">
      <c r="B39" s="51" t="s">
        <v>1482</v>
      </c>
    </row>
    <row r="40" spans="2:2" ht="11.25" customHeight="1" x14ac:dyDescent="0.25">
      <c r="B40" s="51" t="s">
        <v>1483</v>
      </c>
    </row>
    <row r="41" spans="2:2" ht="11.25" customHeight="1" x14ac:dyDescent="0.25">
      <c r="B41" s="51" t="s">
        <v>1484</v>
      </c>
    </row>
    <row r="42" spans="2:2" ht="11.25" customHeight="1" x14ac:dyDescent="0.25">
      <c r="B42" s="51" t="s">
        <v>1485</v>
      </c>
    </row>
    <row r="43" spans="2:2" ht="11.25" customHeight="1" x14ac:dyDescent="0.25">
      <c r="B43" s="51" t="s">
        <v>1486</v>
      </c>
    </row>
    <row r="44" spans="2:2" ht="11.25" customHeight="1" x14ac:dyDescent="0.25">
      <c r="B44" s="51" t="s">
        <v>1487</v>
      </c>
    </row>
    <row r="45" spans="2:2" ht="11.25" customHeight="1" x14ac:dyDescent="0.25">
      <c r="B45" s="51" t="s">
        <v>1488</v>
      </c>
    </row>
    <row r="46" spans="2:2" ht="11.25" customHeight="1" x14ac:dyDescent="0.25">
      <c r="B46" s="51" t="s">
        <v>1489</v>
      </c>
    </row>
    <row r="47" spans="2:2" ht="11.25" customHeight="1" x14ac:dyDescent="0.25">
      <c r="B47" s="51" t="s">
        <v>1490</v>
      </c>
    </row>
    <row r="48" spans="2:2" ht="11.25" customHeight="1" x14ac:dyDescent="0.25">
      <c r="B48" s="51" t="s">
        <v>1491</v>
      </c>
    </row>
    <row r="49" spans="2:2" ht="11.25" customHeight="1" x14ac:dyDescent="0.25">
      <c r="B49" s="51" t="s">
        <v>1492</v>
      </c>
    </row>
    <row r="50" spans="2:2" ht="11.25" customHeight="1" x14ac:dyDescent="0.25">
      <c r="B50" s="51" t="s">
        <v>1493</v>
      </c>
    </row>
    <row r="51" spans="2:2" ht="11.25" customHeight="1" x14ac:dyDescent="0.25">
      <c r="B51" s="51" t="s">
        <v>1494</v>
      </c>
    </row>
    <row r="52" spans="2:2" ht="11.25" customHeight="1" x14ac:dyDescent="0.25">
      <c r="B52" s="51" t="s">
        <v>1495</v>
      </c>
    </row>
    <row r="53" spans="2:2" ht="11.25" customHeight="1" x14ac:dyDescent="0.25">
      <c r="B53" s="51" t="s">
        <v>1496</v>
      </c>
    </row>
    <row r="54" spans="2:2" ht="11.25" customHeight="1" x14ac:dyDescent="0.25">
      <c r="B54" s="51" t="s">
        <v>1497</v>
      </c>
    </row>
    <row r="55" spans="2:2" ht="11.25" customHeight="1" x14ac:dyDescent="0.25">
      <c r="B55" s="51" t="s">
        <v>1498</v>
      </c>
    </row>
    <row r="56" spans="2:2" ht="11.25" customHeight="1" x14ac:dyDescent="0.25">
      <c r="B56" s="51" t="s">
        <v>1499</v>
      </c>
    </row>
    <row r="57" spans="2:2" ht="11.25" customHeight="1" x14ac:dyDescent="0.25">
      <c r="B57" s="51" t="s">
        <v>1500</v>
      </c>
    </row>
    <row r="58" spans="2:2" ht="11.25" customHeight="1" x14ac:dyDescent="0.25">
      <c r="B58" s="51" t="s">
        <v>1501</v>
      </c>
    </row>
    <row r="59" spans="2:2" ht="11.25" customHeight="1" x14ac:dyDescent="0.25">
      <c r="B59" s="51" t="s">
        <v>1502</v>
      </c>
    </row>
    <row r="60" spans="2:2" ht="11.25" customHeight="1" x14ac:dyDescent="0.25">
      <c r="B60" s="51" t="s">
        <v>1503</v>
      </c>
    </row>
    <row r="61" spans="2:2" ht="11.25" customHeight="1" x14ac:dyDescent="0.25">
      <c r="B61" s="51" t="s">
        <v>1504</v>
      </c>
    </row>
    <row r="62" spans="2:2" ht="11.25" customHeight="1" x14ac:dyDescent="0.25">
      <c r="B62" s="51" t="s">
        <v>1505</v>
      </c>
    </row>
    <row r="63" spans="2:2" ht="11.25" customHeight="1" x14ac:dyDescent="0.25">
      <c r="B63" s="51" t="s">
        <v>1506</v>
      </c>
    </row>
    <row r="64" spans="2:2" ht="11.25" customHeight="1" x14ac:dyDescent="0.25">
      <c r="B64" s="51" t="s">
        <v>1507</v>
      </c>
    </row>
    <row r="65" spans="2:2" ht="11.25" customHeight="1" x14ac:dyDescent="0.25">
      <c r="B65" s="51" t="s">
        <v>1508</v>
      </c>
    </row>
    <row r="66" spans="2:2" ht="11.25" customHeight="1" x14ac:dyDescent="0.25">
      <c r="B66" s="51" t="s">
        <v>1509</v>
      </c>
    </row>
    <row r="67" spans="2:2" ht="11.25" customHeight="1" x14ac:dyDescent="0.25">
      <c r="B67" s="51" t="s">
        <v>1510</v>
      </c>
    </row>
    <row r="68" spans="2:2" ht="11.25" customHeight="1" x14ac:dyDescent="0.25">
      <c r="B68" s="51" t="s">
        <v>1511</v>
      </c>
    </row>
    <row r="69" spans="2:2" ht="11.25" customHeight="1" x14ac:dyDescent="0.25">
      <c r="B69" s="51" t="s">
        <v>1512</v>
      </c>
    </row>
    <row r="70" spans="2:2" ht="11.25" customHeight="1" x14ac:dyDescent="0.25">
      <c r="B70" s="51" t="s">
        <v>1513</v>
      </c>
    </row>
    <row r="71" spans="2:2" ht="11.25" customHeight="1" x14ac:dyDescent="0.25">
      <c r="B71" s="51" t="s">
        <v>1514</v>
      </c>
    </row>
    <row r="72" spans="2:2" ht="11.25" customHeight="1" x14ac:dyDescent="0.25">
      <c r="B72" s="51" t="s">
        <v>1515</v>
      </c>
    </row>
    <row r="73" spans="2:2" ht="11.25" customHeight="1" x14ac:dyDescent="0.25">
      <c r="B73" s="51" t="s">
        <v>1516</v>
      </c>
    </row>
    <row r="74" spans="2:2" ht="11.25" customHeight="1" x14ac:dyDescent="0.25">
      <c r="B74" s="51" t="s">
        <v>1517</v>
      </c>
    </row>
    <row r="75" spans="2:2" ht="11.25" customHeight="1" x14ac:dyDescent="0.25">
      <c r="B75" s="51" t="s">
        <v>1518</v>
      </c>
    </row>
    <row r="76" spans="2:2" ht="11.25" customHeight="1" x14ac:dyDescent="0.25">
      <c r="B76" s="51" t="s">
        <v>1519</v>
      </c>
    </row>
    <row r="77" spans="2:2" ht="11.25" customHeight="1" x14ac:dyDescent="0.25">
      <c r="B77" s="51" t="s">
        <v>1520</v>
      </c>
    </row>
    <row r="78" spans="2:2" ht="11.25" customHeight="1" x14ac:dyDescent="0.25">
      <c r="B78" s="51" t="s">
        <v>1521</v>
      </c>
    </row>
    <row r="79" spans="2:2" ht="11.25" customHeight="1" x14ac:dyDescent="0.25">
      <c r="B79" s="51" t="s">
        <v>1522</v>
      </c>
    </row>
    <row r="80" spans="2:2" ht="11.25" customHeight="1" x14ac:dyDescent="0.25">
      <c r="B80" s="51" t="s">
        <v>1523</v>
      </c>
    </row>
    <row r="81" spans="2:2" ht="11.25" customHeight="1" x14ac:dyDescent="0.25">
      <c r="B81" s="51" t="s">
        <v>1524</v>
      </c>
    </row>
    <row r="82" spans="2:2" ht="11.25" customHeight="1" x14ac:dyDescent="0.25">
      <c r="B82" s="51" t="s">
        <v>1525</v>
      </c>
    </row>
    <row r="83" spans="2:2" ht="11.25" customHeight="1" x14ac:dyDescent="0.25">
      <c r="B83" s="51" t="s">
        <v>1526</v>
      </c>
    </row>
    <row r="84" spans="2:2" ht="11.25" customHeight="1" x14ac:dyDescent="0.25">
      <c r="B84" s="51" t="s">
        <v>1527</v>
      </c>
    </row>
    <row r="85" spans="2:2" ht="11.25" customHeight="1" x14ac:dyDescent="0.25">
      <c r="B85" s="51" t="s">
        <v>1528</v>
      </c>
    </row>
    <row r="86" spans="2:2" ht="11.25" customHeight="1" x14ac:dyDescent="0.25">
      <c r="B86" s="51" t="s">
        <v>1529</v>
      </c>
    </row>
    <row r="87" spans="2:2" ht="11.25" customHeight="1" x14ac:dyDescent="0.25">
      <c r="B87" s="51" t="s">
        <v>1530</v>
      </c>
    </row>
    <row r="88" spans="2:2" ht="11.25" customHeight="1" x14ac:dyDescent="0.25">
      <c r="B88" s="51" t="s">
        <v>1531</v>
      </c>
    </row>
    <row r="89" spans="2:2" ht="11.25" customHeight="1" x14ac:dyDescent="0.25">
      <c r="B89" s="51" t="s">
        <v>1532</v>
      </c>
    </row>
    <row r="90" spans="2:2" ht="11.25" customHeight="1" x14ac:dyDescent="0.25">
      <c r="B90" s="51" t="s">
        <v>1533</v>
      </c>
    </row>
    <row r="91" spans="2:2" ht="11.25" customHeight="1" x14ac:dyDescent="0.25">
      <c r="B91" s="51" t="s">
        <v>1534</v>
      </c>
    </row>
    <row r="92" spans="2:2" ht="11.25" customHeight="1" x14ac:dyDescent="0.25">
      <c r="B92" s="51" t="s">
        <v>1535</v>
      </c>
    </row>
    <row r="93" spans="2:2" ht="11.25" customHeight="1" x14ac:dyDescent="0.25">
      <c r="B93" s="51" t="s">
        <v>1536</v>
      </c>
    </row>
    <row r="94" spans="2:2" ht="11.25" customHeight="1" x14ac:dyDescent="0.25">
      <c r="B94" s="51" t="s">
        <v>1537</v>
      </c>
    </row>
    <row r="95" spans="2:2" ht="11.25" customHeight="1" x14ac:dyDescent="0.25">
      <c r="B95" s="51" t="s">
        <v>1538</v>
      </c>
    </row>
    <row r="96" spans="2:2" ht="11.25" customHeight="1" x14ac:dyDescent="0.25">
      <c r="B96" s="51" t="s">
        <v>1539</v>
      </c>
    </row>
    <row r="97" spans="2:2" ht="11.25" customHeight="1" x14ac:dyDescent="0.25">
      <c r="B97" s="51" t="s">
        <v>1540</v>
      </c>
    </row>
    <row r="98" spans="2:2" ht="11.25" customHeight="1" x14ac:dyDescent="0.25">
      <c r="B98" s="51"/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3" ht="11.25" customHeight="1" x14ac:dyDescent="0.25">
      <c r="A1" s="56" t="s">
        <v>1541</v>
      </c>
      <c r="B1" s="1" t="s">
        <v>1542</v>
      </c>
      <c r="C1" s="1" t="s">
        <v>1543</v>
      </c>
    </row>
    <row r="2" spans="1:3" ht="10.5" customHeight="1" x14ac:dyDescent="0.25">
      <c r="A2" s="159" t="s">
        <v>118</v>
      </c>
      <c r="B2" t="s">
        <v>117</v>
      </c>
      <c r="C2" t="s">
        <v>119</v>
      </c>
    </row>
    <row r="3" spans="1:3" ht="10.5" customHeight="1" x14ac:dyDescent="0.25">
      <c r="A3" s="164" t="s">
        <v>113</v>
      </c>
      <c r="B3" t="s">
        <v>117</v>
      </c>
      <c r="C3" t="s">
        <v>115</v>
      </c>
    </row>
    <row r="4" spans="1:3" ht="10.5" customHeight="1" x14ac:dyDescent="0.25">
      <c r="A4" s="166" t="s">
        <v>120</v>
      </c>
      <c r="B4" t="s">
        <v>117</v>
      </c>
      <c r="C4" t="s">
        <v>121</v>
      </c>
    </row>
    <row r="5" spans="1:3" ht="10.5" customHeight="1" x14ac:dyDescent="0.25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12" sqref="H12"/>
    </sheetView>
  </sheetViews>
  <sheetFormatPr defaultRowHeight="10.5" customHeight="1" x14ac:dyDescent="0.25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 x14ac:dyDescent="0.25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 x14ac:dyDescent="0.25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 x14ac:dyDescent="0.25">
      <c r="A6" s="30"/>
      <c r="B6" s="9"/>
      <c r="C6" s="9"/>
      <c r="D6" s="32"/>
      <c r="E6" s="188" t="s">
        <v>17</v>
      </c>
      <c r="F6" s="188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 x14ac:dyDescent="0.25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2" t="s">
        <v>24</v>
      </c>
      <c r="V10" s="110"/>
    </row>
    <row r="11" spans="1:22" ht="18" customHeight="1" x14ac:dyDescent="0.25">
      <c r="A11" s="30"/>
      <c r="B11" s="9"/>
      <c r="C11" s="9"/>
      <c r="D11" s="32"/>
      <c r="E11" s="188" t="s">
        <v>25</v>
      </c>
      <c r="F11" s="188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3"/>
      <c r="V11" s="113" t="s">
        <v>27</v>
      </c>
    </row>
    <row r="12" spans="1:22" ht="18" customHeight="1" x14ac:dyDescent="0.25">
      <c r="A12" s="30"/>
      <c r="B12" s="9"/>
      <c r="C12" s="9"/>
      <c r="D12" s="32"/>
      <c r="E12" s="188" t="s">
        <v>28</v>
      </c>
      <c r="F12" s="188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93"/>
      <c r="V12" s="111" t="s">
        <v>30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4"/>
      <c r="V13" s="110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9" t="s">
        <v>31</v>
      </c>
      <c r="V15" s="110"/>
    </row>
    <row r="16" spans="1:22" ht="11.25" hidden="1" customHeight="1" x14ac:dyDescent="0.25">
      <c r="A16" s="9"/>
      <c r="B16" s="9"/>
      <c r="C16" s="9"/>
      <c r="D16" s="32"/>
      <c r="E16" s="196" t="s">
        <v>32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0"/>
      <c r="V16" s="110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0"/>
      <c r="V17" s="110"/>
    </row>
    <row r="18" spans="1:22" ht="39" customHeight="1" x14ac:dyDescent="0.25">
      <c r="A18" s="41"/>
      <c r="B18" s="9"/>
      <c r="C18" s="9"/>
      <c r="D18" s="32"/>
      <c r="E18" s="188" t="s">
        <v>33</v>
      </c>
      <c r="F18" s="188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0"/>
      <c r="V18" s="113" t="s">
        <v>35</v>
      </c>
    </row>
    <row r="19" spans="1:22" ht="3" customHeight="1" x14ac:dyDescent="0.25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0"/>
      <c r="V19" s="110"/>
    </row>
    <row r="20" spans="1:22" ht="18" customHeight="1" x14ac:dyDescent="0.25">
      <c r="A20" s="9"/>
      <c r="B20" s="9"/>
      <c r="C20" s="9"/>
      <c r="D20" s="32"/>
      <c r="E20" s="188" t="s">
        <v>36</v>
      </c>
      <c r="F20" s="188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0"/>
      <c r="V20" s="113" t="s">
        <v>38</v>
      </c>
    </row>
    <row r="21" spans="1:22" ht="18" customHeight="1" x14ac:dyDescent="0.25">
      <c r="A21" s="9"/>
      <c r="B21" s="9"/>
      <c r="C21" s="9"/>
      <c r="D21" s="32"/>
      <c r="E21" s="188" t="s">
        <v>39</v>
      </c>
      <c r="F21" s="188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0"/>
      <c r="V21" s="113" t="s">
        <v>41</v>
      </c>
    </row>
    <row r="22" spans="1:22" ht="18" customHeight="1" x14ac:dyDescent="0.25">
      <c r="A22" s="9"/>
      <c r="B22" s="9"/>
      <c r="C22" s="9"/>
      <c r="D22" s="32"/>
      <c r="E22" s="188" t="s">
        <v>42</v>
      </c>
      <c r="F22" s="188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0"/>
      <c r="V22" s="113" t="s">
        <v>44</v>
      </c>
    </row>
    <row r="23" spans="1:22" ht="24" customHeight="1" x14ac:dyDescent="0.25">
      <c r="A23" s="9"/>
      <c r="B23" s="9"/>
      <c r="C23" s="9"/>
      <c r="D23" s="32"/>
      <c r="E23" s="188" t="s">
        <v>45</v>
      </c>
      <c r="F23" s="188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0"/>
      <c r="V23" s="112" t="s">
        <v>47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0"/>
      <c r="V24" s="110"/>
    </row>
    <row r="25" spans="1:22" ht="24" customHeight="1" x14ac:dyDescent="0.25">
      <c r="A25" s="59"/>
      <c r="B25" s="59"/>
      <c r="C25" s="59"/>
      <c r="D25" s="32"/>
      <c r="E25" s="188" t="s">
        <v>48</v>
      </c>
      <c r="F25" s="188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0"/>
      <c r="V25" s="113" t="s">
        <v>50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0"/>
      <c r="V26" s="110"/>
    </row>
    <row r="27" spans="1:22" ht="18" customHeight="1" x14ac:dyDescent="0.25">
      <c r="A27" s="59"/>
      <c r="B27" s="59"/>
      <c r="C27" s="59"/>
      <c r="D27" s="32"/>
      <c r="E27" s="188" t="s">
        <v>51</v>
      </c>
      <c r="F27" s="188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0"/>
      <c r="V27" s="111" t="s">
        <v>53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0"/>
      <c r="V28" s="110"/>
    </row>
    <row r="29" spans="1:22" ht="10.5" hidden="1" customHeight="1" x14ac:dyDescent="0.25">
      <c r="A29" s="59"/>
      <c r="B29" s="59"/>
      <c r="C29" s="59"/>
      <c r="D29" s="32"/>
      <c r="E29" s="188" t="s">
        <v>54</v>
      </c>
      <c r="F29" s="188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0"/>
      <c r="V29" s="111" t="s">
        <v>55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1"/>
      <c r="V30" s="110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 x14ac:dyDescent="0.25">
      <c r="A33" s="41"/>
      <c r="B33" s="41"/>
      <c r="C33" s="59"/>
      <c r="D33" s="44"/>
      <c r="E33" s="188" t="s">
        <v>56</v>
      </c>
      <c r="F33" s="188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 x14ac:dyDescent="0.25">
      <c r="A35" s="41"/>
      <c r="B35" s="41"/>
      <c r="C35" s="59"/>
      <c r="D35" s="44"/>
      <c r="E35" s="188" t="s">
        <v>60</v>
      </c>
      <c r="F35" s="188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 x14ac:dyDescent="0.25">
      <c r="A37" s="41"/>
      <c r="B37" s="41"/>
      <c r="C37" s="59"/>
      <c r="D37" s="44"/>
      <c r="E37" s="188" t="s">
        <v>64</v>
      </c>
      <c r="F37" s="188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 x14ac:dyDescent="0.25">
      <c r="A39" s="41"/>
      <c r="B39" s="41"/>
      <c r="C39" s="59"/>
      <c r="D39" s="44"/>
      <c r="E39" s="188" t="s">
        <v>67</v>
      </c>
      <c r="F39" s="188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 x14ac:dyDescent="0.25">
      <c r="A41" s="41"/>
      <c r="B41" s="41"/>
      <c r="C41" s="59"/>
      <c r="D41" s="44"/>
      <c r="E41" s="188" t="s">
        <v>69</v>
      </c>
      <c r="F41" s="188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 x14ac:dyDescent="0.25">
      <c r="A43" s="41"/>
      <c r="B43" s="41"/>
      <c r="C43" s="59"/>
      <c r="D43" s="44"/>
      <c r="E43" s="188" t="s">
        <v>73</v>
      </c>
      <c r="F43" s="188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 x14ac:dyDescent="0.25">
      <c r="A45" s="41"/>
      <c r="B45" s="41"/>
      <c r="C45" s="9"/>
      <c r="D45" s="44"/>
      <c r="E45" s="188" t="s">
        <v>76</v>
      </c>
      <c r="F45" s="188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 x14ac:dyDescent="0.25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 x14ac:dyDescent="0.25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 x14ac:dyDescent="0.25">
      <c r="A60" s="9"/>
      <c r="B60" s="9"/>
      <c r="C60" s="9"/>
      <c r="D60" s="9"/>
      <c r="E60" s="198" t="s">
        <v>80</v>
      </c>
      <c r="F60" s="198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 x14ac:dyDescent="0.25">
      <c r="A62" s="59"/>
      <c r="B62" s="59"/>
      <c r="C62" s="59"/>
      <c r="D62" s="32"/>
      <c r="E62" s="188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 x14ac:dyDescent="0.25">
      <c r="A63" s="59"/>
      <c r="B63" s="59"/>
      <c r="C63" s="59"/>
      <c r="D63" s="32"/>
      <c r="E63" s="188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 x14ac:dyDescent="0.25">
      <c r="A64" s="59"/>
      <c r="B64" s="59"/>
      <c r="C64" s="59"/>
      <c r="D64" s="32"/>
      <c r="E64" s="188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 x14ac:dyDescent="0.25">
      <c r="A65" s="59"/>
      <c r="B65" s="59"/>
      <c r="C65" s="59"/>
      <c r="D65" s="32"/>
      <c r="E65" s="188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 x14ac:dyDescent="0.25">
      <c r="A66" s="59"/>
      <c r="B66" s="59"/>
      <c r="C66" s="59"/>
      <c r="D66" s="32"/>
      <c r="E66" s="188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 x14ac:dyDescent="0.25">
      <c r="A67" s="59"/>
      <c r="B67" s="59"/>
      <c r="C67" s="59"/>
      <c r="D67" s="32"/>
      <c r="E67" s="188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 x14ac:dyDescent="0.25">
      <c r="A68" s="9"/>
      <c r="B68" s="9"/>
      <c r="C68" s="9"/>
      <c r="D68" s="32"/>
      <c r="E68" s="188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 x14ac:dyDescent="0.25">
      <c r="A69" s="9"/>
      <c r="B69" s="9"/>
      <c r="C69" s="9"/>
      <c r="D69" s="32"/>
      <c r="E69" s="188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 x14ac:dyDescent="0.25">
      <c r="A70" s="9"/>
      <c r="B70" s="9"/>
      <c r="C70" s="9"/>
      <c r="D70" s="32"/>
      <c r="E70" s="188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 x14ac:dyDescent="0.25">
      <c r="A71" s="9"/>
      <c r="B71" s="9"/>
      <c r="C71" s="9"/>
      <c r="D71" s="32"/>
      <c r="E71" s="188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85"/>
      <c r="F73" s="85"/>
      <c r="G73" s="85"/>
      <c r="H73" s="85"/>
    </row>
    <row r="74" spans="1:22" ht="5.25" customHeight="1" x14ac:dyDescent="0.25">
      <c r="E74" s="86"/>
      <c r="F74" s="86"/>
      <c r="G74" s="86"/>
      <c r="H74" s="86"/>
    </row>
    <row r="75" spans="1:22" ht="15" customHeight="1" x14ac:dyDescent="0.25">
      <c r="A75" s="9"/>
      <c r="B75" s="9"/>
      <c r="C75" s="9"/>
      <c r="D75" s="9"/>
      <c r="E75" s="197" t="s">
        <v>109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85"/>
      <c r="F76" s="85"/>
      <c r="G76" s="85"/>
      <c r="H76" s="85"/>
    </row>
    <row r="77" spans="1:22" ht="5.25" customHeight="1" x14ac:dyDescent="0.25">
      <c r="E77" s="86"/>
      <c r="F77" s="86"/>
      <c r="G77" s="86"/>
      <c r="H77" s="86"/>
    </row>
    <row r="78" spans="1:22" ht="42" customHeight="1" x14ac:dyDescent="0.25">
      <c r="A78" s="41"/>
      <c r="B78" s="41"/>
      <c r="C78" s="59"/>
      <c r="D78" s="44"/>
      <c r="E78" s="188" t="s">
        <v>110</v>
      </c>
      <c r="F78" s="188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88" t="s">
        <v>112</v>
      </c>
      <c r="F80" s="188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5"/>
      <c r="F83" s="85"/>
      <c r="G83" s="85"/>
      <c r="H83" s="85"/>
    </row>
    <row r="84" spans="5:8" ht="5.25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 x14ac:dyDescent="0.25">
      <c r="E86" s="199" t="s">
        <v>113</v>
      </c>
      <c r="F86" s="87" t="s">
        <v>114</v>
      </c>
      <c r="G86" s="88"/>
      <c r="H86" s="73" t="s">
        <v>115</v>
      </c>
    </row>
    <row r="87" spans="5:8" ht="15" customHeight="1" x14ac:dyDescent="0.25">
      <c r="E87" s="199"/>
      <c r="F87" s="87" t="s">
        <v>116</v>
      </c>
      <c r="G87" s="88"/>
      <c r="H87" s="73" t="s">
        <v>117</v>
      </c>
    </row>
    <row r="88" spans="5:8" ht="15" customHeight="1" x14ac:dyDescent="0.25">
      <c r="E88" s="199" t="s">
        <v>118</v>
      </c>
      <c r="F88" s="87" t="s">
        <v>114</v>
      </c>
      <c r="G88" s="88"/>
      <c r="H88" s="162" t="s">
        <v>119</v>
      </c>
    </row>
    <row r="89" spans="5:8" ht="15" customHeight="1" x14ac:dyDescent="0.25">
      <c r="E89" s="199"/>
      <c r="F89" s="87" t="s">
        <v>116</v>
      </c>
      <c r="G89" s="88"/>
      <c r="H89" s="162" t="s">
        <v>117</v>
      </c>
    </row>
    <row r="90" spans="5:8" ht="15" customHeight="1" x14ac:dyDescent="0.25">
      <c r="E90" s="199" t="s">
        <v>120</v>
      </c>
      <c r="F90" s="87" t="s">
        <v>114</v>
      </c>
      <c r="G90" s="88"/>
      <c r="H90" s="165" t="s">
        <v>121</v>
      </c>
    </row>
    <row r="91" spans="5:8" ht="15" customHeight="1" x14ac:dyDescent="0.25">
      <c r="E91" s="199"/>
      <c r="F91" s="87" t="s">
        <v>116</v>
      </c>
      <c r="G91" s="88"/>
      <c r="H91" s="165" t="s">
        <v>117</v>
      </c>
    </row>
    <row r="92" spans="5:8" ht="15" customHeight="1" x14ac:dyDescent="0.25">
      <c r="E92" s="199" t="s">
        <v>122</v>
      </c>
      <c r="F92" s="87" t="s">
        <v>114</v>
      </c>
      <c r="G92" s="88"/>
      <c r="H92" s="168" t="s">
        <v>123</v>
      </c>
    </row>
    <row r="93" spans="5:8" ht="15" customHeight="1" x14ac:dyDescent="0.25">
      <c r="E93" s="199"/>
      <c r="F93" s="87" t="s">
        <v>116</v>
      </c>
      <c r="G93" s="88"/>
      <c r="H93" s="168" t="s">
        <v>117</v>
      </c>
    </row>
    <row r="94" spans="5:8" ht="0" hidden="1" customHeight="1" x14ac:dyDescent="0.25">
      <c r="E94" s="199" t="s">
        <v>29</v>
      </c>
      <c r="F94" s="87" t="s">
        <v>114</v>
      </c>
      <c r="G94" s="88"/>
      <c r="H94" s="149"/>
    </row>
    <row r="95" spans="5:8" ht="0" hidden="1" customHeight="1" x14ac:dyDescent="0.25">
      <c r="E95" s="199"/>
      <c r="F95" s="87" t="s">
        <v>116</v>
      </c>
      <c r="G95" s="88"/>
      <c r="H95" s="149"/>
    </row>
    <row r="96" spans="5:8" ht="0" hidden="1" customHeight="1" x14ac:dyDescent="0.25">
      <c r="E96" s="199" t="s">
        <v>124</v>
      </c>
      <c r="F96" s="87" t="s">
        <v>114</v>
      </c>
      <c r="G96" s="88"/>
      <c r="H96" s="149"/>
    </row>
    <row r="97" spans="1:19" ht="0" hidden="1" customHeight="1" x14ac:dyDescent="0.25">
      <c r="E97" s="199"/>
      <c r="F97" s="87" t="s">
        <v>116</v>
      </c>
      <c r="G97" s="88"/>
      <c r="H97" s="149"/>
    </row>
    <row r="98" spans="1:19" ht="0" hidden="1" customHeight="1" x14ac:dyDescent="0.25">
      <c r="E98" s="199" t="s">
        <v>125</v>
      </c>
      <c r="F98" s="87" t="s">
        <v>114</v>
      </c>
      <c r="G98" s="88"/>
      <c r="H98" s="149"/>
    </row>
    <row r="99" spans="1:19" ht="0" hidden="1" customHeight="1" x14ac:dyDescent="0.25">
      <c r="E99" s="199"/>
      <c r="F99" s="87" t="s">
        <v>116</v>
      </c>
      <c r="G99" s="88"/>
      <c r="H99" s="149"/>
    </row>
    <row r="100" spans="1:19" ht="0" hidden="1" customHeight="1" x14ac:dyDescent="0.25">
      <c r="E100" s="199" t="s">
        <v>126</v>
      </c>
      <c r="F100" s="87" t="s">
        <v>114</v>
      </c>
      <c r="G100" s="88"/>
      <c r="H100" s="149"/>
    </row>
    <row r="101" spans="1:19" ht="0" hidden="1" customHeight="1" x14ac:dyDescent="0.25">
      <c r="E101" s="199"/>
      <c r="F101" s="87" t="s">
        <v>116</v>
      </c>
      <c r="G101" s="88"/>
      <c r="H101" s="149"/>
    </row>
    <row r="102" spans="1:19" ht="0" hidden="1" customHeight="1" x14ac:dyDescent="0.25">
      <c r="E102" s="199" t="s">
        <v>127</v>
      </c>
      <c r="F102" s="87" t="s">
        <v>114</v>
      </c>
      <c r="G102" s="88"/>
      <c r="H102" s="149"/>
    </row>
    <row r="103" spans="1:19" ht="0" hidden="1" customHeight="1" x14ac:dyDescent="0.25">
      <c r="E103" s="199"/>
      <c r="F103" s="87" t="s">
        <v>116</v>
      </c>
      <c r="G103" s="88"/>
      <c r="H103" s="149"/>
    </row>
    <row r="104" spans="1:19" ht="0" hidden="1" customHeight="1" x14ac:dyDescent="0.25">
      <c r="E104" s="199" t="s">
        <v>128</v>
      </c>
      <c r="F104" s="87" t="s">
        <v>114</v>
      </c>
      <c r="G104" s="88"/>
      <c r="H104" s="149"/>
    </row>
    <row r="105" spans="1:19" ht="0" hidden="1" customHeight="1" x14ac:dyDescent="0.25">
      <c r="E105" s="199"/>
      <c r="F105" s="87" t="s">
        <v>116</v>
      </c>
      <c r="G105" s="88"/>
      <c r="H105" s="149"/>
    </row>
    <row r="106" spans="1:19" ht="0" hidden="1" customHeight="1" x14ac:dyDescent="0.25">
      <c r="E106" s="199" t="s">
        <v>129</v>
      </c>
      <c r="F106" s="87" t="s">
        <v>114</v>
      </c>
      <c r="G106" s="88"/>
      <c r="H106" s="149"/>
    </row>
    <row r="107" spans="1:19" ht="0" hidden="1" customHeight="1" x14ac:dyDescent="0.25">
      <c r="E107" s="199"/>
      <c r="F107" s="87" t="s">
        <v>116</v>
      </c>
      <c r="G107" s="88"/>
      <c r="H107" s="149"/>
    </row>
    <row r="108" spans="1:19" ht="0" hidden="1" customHeight="1" x14ac:dyDescent="0.25">
      <c r="E108" s="199" t="s">
        <v>130</v>
      </c>
      <c r="F108" s="87" t="s">
        <v>114</v>
      </c>
      <c r="G108" s="88"/>
      <c r="H108" s="149"/>
    </row>
    <row r="109" spans="1:19" ht="0" hidden="1" customHeight="1" x14ac:dyDescent="0.25">
      <c r="E109" s="199"/>
      <c r="F109" s="87" t="s">
        <v>116</v>
      </c>
      <c r="G109" s="88"/>
      <c r="H109" s="149"/>
    </row>
    <row r="110" spans="1:19" ht="5.25" customHeight="1" x14ac:dyDescent="0.25">
      <c r="E110" s="85"/>
      <c r="F110" s="85"/>
      <c r="G110" s="85"/>
      <c r="H110" s="85"/>
    </row>
    <row r="111" spans="1:19" ht="5.25" customHeight="1" x14ac:dyDescent="0.25">
      <c r="E111" s="86"/>
      <c r="F111" s="86"/>
      <c r="G111" s="86"/>
      <c r="H111" s="86"/>
    </row>
    <row r="112" spans="1:19" ht="30" customHeight="1" x14ac:dyDescent="0.25">
      <c r="A112" s="41"/>
      <c r="B112" s="41"/>
      <c r="C112" s="59"/>
      <c r="D112" s="44"/>
      <c r="E112" s="188" t="s">
        <v>131</v>
      </c>
      <c r="F112" s="188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 x14ac:dyDescent="0.25">
      <c r="E113" s="85"/>
      <c r="F113" s="85"/>
      <c r="G113" s="85"/>
      <c r="H113" s="85"/>
    </row>
    <row r="114" spans="5:8" ht="5.25" customHeight="1" x14ac:dyDescent="0.25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146" zoomScale="110" zoomScaleNormal="110" workbookViewId="0">
      <selection activeCell="D8" sqref="D8:L147"/>
    </sheetView>
  </sheetViews>
  <sheetFormatPr defaultRowHeight="10.5" customHeight="1" x14ac:dyDescent="0.25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8" width="9.7109375" style="171" customWidth="1"/>
    <col min="9" max="9" width="11.140625" style="171" customWidth="1"/>
    <col min="10" max="10" width="7" style="171" customWidth="1"/>
    <col min="11" max="11" width="11.140625" style="171" customWidth="1"/>
    <col min="12" max="12" width="11.570312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 x14ac:dyDescent="0.25">
      <c r="A4" s="69"/>
      <c r="F4" s="68"/>
      <c r="G4" s="68"/>
      <c r="H4" s="68"/>
      <c r="I4" s="68"/>
      <c r="J4" s="68"/>
      <c r="K4" s="68"/>
      <c r="L4" s="68"/>
    </row>
    <row r="5" spans="1:20" ht="10.5" hidden="1" customHeight="1" x14ac:dyDescent="0.25">
      <c r="A5" s="67"/>
    </row>
    <row r="6" spans="1:20" ht="10.5" hidden="1" customHeight="1" x14ac:dyDescent="0.25">
      <c r="A6" s="67"/>
    </row>
    <row r="7" spans="1:20" ht="6" customHeight="1" x14ac:dyDescent="0.25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 x14ac:dyDescent="0.25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 x14ac:dyDescent="0.25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 x14ac:dyDescent="0.25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 x14ac:dyDescent="0.25">
      <c r="C11" s="62"/>
      <c r="D11" s="200" t="s">
        <v>146</v>
      </c>
      <c r="E11" s="200" t="s">
        <v>147</v>
      </c>
      <c r="F11" s="200" t="s">
        <v>148</v>
      </c>
      <c r="G11" s="200" t="s">
        <v>149</v>
      </c>
      <c r="H11" s="200" t="s">
        <v>150</v>
      </c>
      <c r="I11" s="200" t="s">
        <v>151</v>
      </c>
      <c r="J11" s="200"/>
      <c r="K11" s="200"/>
      <c r="L11" s="200"/>
    </row>
    <row r="12" spans="1:20" ht="15" customHeight="1" x14ac:dyDescent="0.25">
      <c r="C12" s="62"/>
      <c r="D12" s="200"/>
      <c r="E12" s="200"/>
      <c r="F12" s="200"/>
      <c r="G12" s="200"/>
      <c r="H12" s="200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 x14ac:dyDescent="0.25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 x14ac:dyDescent="0.25">
      <c r="C14" s="62"/>
      <c r="D14" s="201" t="s">
        <v>156</v>
      </c>
      <c r="E14" s="202"/>
      <c r="F14" s="202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 x14ac:dyDescent="0.25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43003.33</v>
      </c>
      <c r="I15" s="61">
        <f>SUM(I16,I17,I20,I23)</f>
        <v>21154.486000000001</v>
      </c>
      <c r="J15" s="61">
        <f>SUM(J16,J17,J20,J23)</f>
        <v>0</v>
      </c>
      <c r="K15" s="61">
        <f>SUM(K16,K17,K20,K23)</f>
        <v>21848.843999999997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 x14ac:dyDescent="0.25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965.28899999999999</v>
      </c>
      <c r="I16" s="71">
        <v>965.28899999999999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 x14ac:dyDescent="0.25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 x14ac:dyDescent="0.25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 x14ac:dyDescent="0.25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 x14ac:dyDescent="0.25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 x14ac:dyDescent="0.25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 x14ac:dyDescent="0.25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 x14ac:dyDescent="0.25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42038.040999999997</v>
      </c>
      <c r="I23" s="61">
        <f>SUM(I24:I27)</f>
        <v>20189.197</v>
      </c>
      <c r="J23" s="61">
        <f>SUM(J24:J27)</f>
        <v>0</v>
      </c>
      <c r="K23" s="61">
        <f>SUM(K24:K27)</f>
        <v>21848.843999999997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 x14ac:dyDescent="0.25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 x14ac:dyDescent="0.15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25691.898999999998</v>
      </c>
      <c r="I25" s="156">
        <v>17323.036</v>
      </c>
      <c r="J25" s="156"/>
      <c r="K25" s="156">
        <v>8368.8629999999994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 x14ac:dyDescent="0.15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16346.142</v>
      </c>
      <c r="I26" s="156">
        <v>2866.1610000000001</v>
      </c>
      <c r="J26" s="156"/>
      <c r="K26" s="156">
        <v>13479.981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 x14ac:dyDescent="0.25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 x14ac:dyDescent="0.25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19401.68</v>
      </c>
      <c r="I28" s="61">
        <f>SUM(I30,I31,I32)</f>
        <v>0</v>
      </c>
      <c r="J28" s="61">
        <f>SUM(J29,J31,J32)</f>
        <v>0</v>
      </c>
      <c r="K28" s="61">
        <f>SUM(K29,K30,K32)</f>
        <v>4803.1790000000001</v>
      </c>
      <c r="L28" s="61">
        <f>SUM(L29,L30,L31)</f>
        <v>14598.501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 x14ac:dyDescent="0.25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8703.6170000000002</v>
      </c>
      <c r="I29" s="133"/>
      <c r="J29" s="71"/>
      <c r="K29" s="71">
        <v>4803.1790000000001</v>
      </c>
      <c r="L29" s="71">
        <v>3900.4380000000001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 x14ac:dyDescent="0.25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 x14ac:dyDescent="0.25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10698.063</v>
      </c>
      <c r="I31" s="71"/>
      <c r="J31" s="71"/>
      <c r="K31" s="133"/>
      <c r="L31" s="71">
        <v>10698.063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 x14ac:dyDescent="0.25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 x14ac:dyDescent="0.25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 x14ac:dyDescent="0.25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41480.184999999998</v>
      </c>
      <c r="I34" s="61">
        <f>SUM(I35,I37,I40,I44)</f>
        <v>12252.772999999999</v>
      </c>
      <c r="J34" s="61">
        <f>SUM(J35,J37,J40,J44)</f>
        <v>0</v>
      </c>
      <c r="K34" s="61">
        <f>SUM(K35,K37,K40,K44)</f>
        <v>15353.072</v>
      </c>
      <c r="L34" s="61">
        <f>SUM(L35,L37,L40,L44)</f>
        <v>13874.34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 x14ac:dyDescent="0.25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 x14ac:dyDescent="0.25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 x14ac:dyDescent="0.25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29650.212999999996</v>
      </c>
      <c r="I37" s="71">
        <f>I38</f>
        <v>12152.054</v>
      </c>
      <c r="J37" s="71"/>
      <c r="K37" s="71">
        <f>K38</f>
        <v>14632.972</v>
      </c>
      <c r="L37" s="71">
        <f>L38</f>
        <v>2865.1869999999999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 x14ac:dyDescent="0.25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29650.212999999996</v>
      </c>
      <c r="I38" s="71">
        <v>12152.054</v>
      </c>
      <c r="J38" s="71"/>
      <c r="K38" s="71">
        <v>14632.972</v>
      </c>
      <c r="L38" s="71">
        <v>2865.1869999999999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8" customHeight="1" x14ac:dyDescent="0.25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 x14ac:dyDescent="0.25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710.96699999999998</v>
      </c>
      <c r="I40" s="61">
        <f>SUM(I41:I43)</f>
        <v>0</v>
      </c>
      <c r="J40" s="61">
        <f>SUM(J41:J43)</f>
        <v>0</v>
      </c>
      <c r="K40" s="61">
        <f>SUM(K41:K43)</f>
        <v>710.96699999999998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 x14ac:dyDescent="0.25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 x14ac:dyDescent="0.15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710.96699999999998</v>
      </c>
      <c r="I42" s="156"/>
      <c r="J42" s="156"/>
      <c r="K42" s="156">
        <v>710.96699999999998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 x14ac:dyDescent="0.25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 x14ac:dyDescent="0.25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11119.005000000001</v>
      </c>
      <c r="I44" s="71">
        <v>100.71899999999999</v>
      </c>
      <c r="J44" s="71"/>
      <c r="K44" s="71">
        <v>9.1329999999999991</v>
      </c>
      <c r="L44" s="71">
        <v>11009.153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 x14ac:dyDescent="0.25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19401.68</v>
      </c>
      <c r="I45" s="71">
        <f>H29</f>
        <v>8703.6170000000002</v>
      </c>
      <c r="J45" s="71"/>
      <c r="K45" s="71">
        <f>H31</f>
        <v>10698.063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 x14ac:dyDescent="0.25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 x14ac:dyDescent="0.25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 x14ac:dyDescent="0.25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1523.1449999999986</v>
      </c>
      <c r="I48" s="71">
        <f>I15-H29-I34</f>
        <v>198.09600000000137</v>
      </c>
      <c r="J48" s="71"/>
      <c r="K48" s="71">
        <f>(K23+K29-L31-K34)</f>
        <v>600.88799999999719</v>
      </c>
      <c r="L48" s="71">
        <f>L28-L34</f>
        <v>724.16100000000006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 x14ac:dyDescent="0.25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29.25" customHeight="1" x14ac:dyDescent="0.25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1027.779587</v>
      </c>
      <c r="I50" s="71">
        <f>(I15-H29)*2.39%</f>
        <v>297.5757691</v>
      </c>
      <c r="J50" s="71"/>
      <c r="K50" s="71">
        <f>(K23+K29-L31)*2.39%</f>
        <v>381.29964399999994</v>
      </c>
      <c r="L50" s="71">
        <f>L28*2.39%</f>
        <v>348.90417390000005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 x14ac:dyDescent="0.25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495.36541299999863</v>
      </c>
      <c r="I51" s="61">
        <f>I48-I50</f>
        <v>-99.479769099998634</v>
      </c>
      <c r="J51" s="61">
        <f>J48-J50</f>
        <v>0</v>
      </c>
      <c r="K51" s="61">
        <f>K48-K50</f>
        <v>219.58835599999725</v>
      </c>
      <c r="L51" s="61">
        <f>L48-L50</f>
        <v>375.25682610000001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 x14ac:dyDescent="0.25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 x14ac:dyDescent="0.25">
      <c r="C53" s="62"/>
      <c r="D53" s="201" t="s">
        <v>251</v>
      </c>
      <c r="E53" s="202"/>
      <c r="F53" s="202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 x14ac:dyDescent="0.25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 x14ac:dyDescent="0.25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 x14ac:dyDescent="0.25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 x14ac:dyDescent="0.25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 x14ac:dyDescent="0.25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 x14ac:dyDescent="0.25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 x14ac:dyDescent="0.25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 x14ac:dyDescent="0.25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 x14ac:dyDescent="0.25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 x14ac:dyDescent="0.25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 x14ac:dyDescent="0.25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 x14ac:dyDescent="0.25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 x14ac:dyDescent="0.25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 x14ac:dyDescent="0.25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 x14ac:dyDescent="0.25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 x14ac:dyDescent="0.25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 x14ac:dyDescent="0.25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 x14ac:dyDescent="0.25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 x14ac:dyDescent="0.25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 x14ac:dyDescent="0.25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 x14ac:dyDescent="0.25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 x14ac:dyDescent="0.25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 x14ac:dyDescent="0.25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 x14ac:dyDescent="0.25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 x14ac:dyDescent="0.25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 x14ac:dyDescent="0.25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 x14ac:dyDescent="0.25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 x14ac:dyDescent="0.25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 x14ac:dyDescent="0.25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 x14ac:dyDescent="0.25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 x14ac:dyDescent="0.25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 x14ac:dyDescent="0.25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 x14ac:dyDescent="0.25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 x14ac:dyDescent="0.25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 x14ac:dyDescent="0.25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 x14ac:dyDescent="0.25">
      <c r="C89" s="62"/>
      <c r="D89" s="201" t="s">
        <v>312</v>
      </c>
      <c r="E89" s="202"/>
      <c r="F89" s="202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 x14ac:dyDescent="0.25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 x14ac:dyDescent="0.25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 x14ac:dyDescent="0.25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 x14ac:dyDescent="0.25">
      <c r="C93" s="62"/>
      <c r="D93" s="201" t="s">
        <v>322</v>
      </c>
      <c r="E93" s="202"/>
      <c r="F93" s="202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 x14ac:dyDescent="0.25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41480.184999999998</v>
      </c>
      <c r="I94" s="61">
        <f>SUM(I95,I96)</f>
        <v>12252.772999999999</v>
      </c>
      <c r="J94" s="61">
        <f>SUM(J95,J96)</f>
        <v>0</v>
      </c>
      <c r="K94" s="61">
        <f>SUM(K95,K96)</f>
        <v>15353.072</v>
      </c>
      <c r="L94" s="61">
        <f>SUM(L95,L96)</f>
        <v>13874.34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 x14ac:dyDescent="0.25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 x14ac:dyDescent="0.25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41480.184999999998</v>
      </c>
      <c r="I96" s="61">
        <f>I99</f>
        <v>12252.772999999999</v>
      </c>
      <c r="J96" s="61">
        <f>J99</f>
        <v>0</v>
      </c>
      <c r="K96" s="61">
        <f>K99</f>
        <v>15353.072</v>
      </c>
      <c r="L96" s="61">
        <f>L99</f>
        <v>13874.34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 x14ac:dyDescent="0.25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 x14ac:dyDescent="0.25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 x14ac:dyDescent="0.25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41480.184999999998</v>
      </c>
      <c r="I99" s="71">
        <f>I34</f>
        <v>12252.772999999999</v>
      </c>
      <c r="J99" s="71"/>
      <c r="K99" s="71">
        <f>K34</f>
        <v>15353.072</v>
      </c>
      <c r="L99" s="71">
        <f>L34</f>
        <v>13874.34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 x14ac:dyDescent="0.25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 x14ac:dyDescent="0.25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 x14ac:dyDescent="0.25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 x14ac:dyDescent="0.25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 x14ac:dyDescent="0.25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 x14ac:dyDescent="0.25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 x14ac:dyDescent="0.25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 x14ac:dyDescent="0.25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 x14ac:dyDescent="0.25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 x14ac:dyDescent="0.25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 x14ac:dyDescent="0.25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 x14ac:dyDescent="0.25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 x14ac:dyDescent="0.25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 x14ac:dyDescent="0.25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 x14ac:dyDescent="0.25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 x14ac:dyDescent="0.25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 x14ac:dyDescent="0.25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 x14ac:dyDescent="0.25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 x14ac:dyDescent="0.25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 x14ac:dyDescent="0.25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 x14ac:dyDescent="0.25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 x14ac:dyDescent="0.25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41480.184999999998</v>
      </c>
      <c r="I121" s="61">
        <f>SUM(I122,I123)</f>
        <v>12252.772999999999</v>
      </c>
      <c r="J121" s="61">
        <f>SUM(J122,J123)</f>
        <v>0</v>
      </c>
      <c r="K121" s="61">
        <f>SUM(K122,K123)</f>
        <v>15353.072</v>
      </c>
      <c r="L121" s="61">
        <f>SUM(L122,L123)</f>
        <v>13874.34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 x14ac:dyDescent="0.25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 x14ac:dyDescent="0.25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41480.184999999998</v>
      </c>
      <c r="I123" s="61">
        <f>I125</f>
        <v>12252.772999999999</v>
      </c>
      <c r="J123" s="61">
        <f>J125</f>
        <v>0</v>
      </c>
      <c r="K123" s="61">
        <f>K125</f>
        <v>15353.072</v>
      </c>
      <c r="L123" s="61">
        <f>L125</f>
        <v>13874.34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 x14ac:dyDescent="0.25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 x14ac:dyDescent="0.25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41480.184999999998</v>
      </c>
      <c r="I125" s="71">
        <f>I94</f>
        <v>12252.772999999999</v>
      </c>
      <c r="J125" s="71"/>
      <c r="K125" s="71">
        <f>K94</f>
        <v>15353.072</v>
      </c>
      <c r="L125" s="71">
        <f>L94</f>
        <v>13874.34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 x14ac:dyDescent="0.25">
      <c r="C126" s="62"/>
      <c r="D126" s="201" t="s">
        <v>409</v>
      </c>
      <c r="E126" s="202"/>
      <c r="F126" s="202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 x14ac:dyDescent="0.25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 x14ac:dyDescent="0.25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 x14ac:dyDescent="0.25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 x14ac:dyDescent="0.25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 x14ac:dyDescent="0.25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 x14ac:dyDescent="0.25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 x14ac:dyDescent="0.25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 x14ac:dyDescent="0.25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 x14ac:dyDescent="0.25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 x14ac:dyDescent="0.25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 x14ac:dyDescent="0.25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 x14ac:dyDescent="0.25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 x14ac:dyDescent="0.25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 x14ac:dyDescent="0.25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 x14ac:dyDescent="0.25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 x14ac:dyDescent="0.25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 x14ac:dyDescent="0.25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71758.296381480002</v>
      </c>
      <c r="I143" s="61">
        <f>SUM(I144:I145)</f>
        <v>7878.2195292239994</v>
      </c>
      <c r="J143" s="61">
        <f>SUM(J144:J145)</f>
        <v>0</v>
      </c>
      <c r="K143" s="61">
        <f>SUM(K144:K145)</f>
        <v>24327.291582336002</v>
      </c>
      <c r="L143" s="61">
        <f>SUM(L144:L145)</f>
        <v>39552.785269920001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 x14ac:dyDescent="0.25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 x14ac:dyDescent="0.25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71758.296381480002</v>
      </c>
      <c r="I145" s="61">
        <f>SUM(I146:I147)</f>
        <v>7878.2195292239994</v>
      </c>
      <c r="J145" s="61">
        <f>SUM(J146:J147)</f>
        <v>0</v>
      </c>
      <c r="K145" s="61">
        <f>SUM(K146:K147)</f>
        <v>24327.291582336002</v>
      </c>
      <c r="L145" s="61">
        <f>SUM(L146:L147)</f>
        <v>39552.785269920001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 x14ac:dyDescent="0.25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67092.273331200005</v>
      </c>
      <c r="I146" s="71">
        <f>(I124*225.692*1.2)*12</f>
        <v>6499.9295999999995</v>
      </c>
      <c r="J146" s="71"/>
      <c r="K146" s="71">
        <f>(K124*225.692*1.2)*12</f>
        <v>22600.2552192</v>
      </c>
      <c r="L146" s="71">
        <f>(L124*225.692*1.2)*12</f>
        <v>37992.088512000002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 x14ac:dyDescent="0.25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4666.0230502799996</v>
      </c>
      <c r="I147" s="71">
        <f>I125*0.09374*1.2</f>
        <v>1378.2899292239997</v>
      </c>
      <c r="J147" s="71"/>
      <c r="K147" s="71">
        <f>K125*0.09374*1.2</f>
        <v>1727.0363631360001</v>
      </c>
      <c r="L147" s="71">
        <f>L125*0.09374*1.2</f>
        <v>1560.69675792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0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 x14ac:dyDescent="0.25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 x14ac:dyDescent="0.25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 x14ac:dyDescent="0.25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 x14ac:dyDescent="0.25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 x14ac:dyDescent="0.25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 x14ac:dyDescent="0.25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 x14ac:dyDescent="0.25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 x14ac:dyDescent="0.25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 x14ac:dyDescent="0.25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 x14ac:dyDescent="0.25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 x14ac:dyDescent="0.25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 x14ac:dyDescent="0.25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 x14ac:dyDescent="0.25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 x14ac:dyDescent="0.25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 x14ac:dyDescent="0.25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 x14ac:dyDescent="0.25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 x14ac:dyDescent="0.25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 x14ac:dyDescent="0.25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 x14ac:dyDescent="0.25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 x14ac:dyDescent="0.25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 x14ac:dyDescent="0.25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 x14ac:dyDescent="0.25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 x14ac:dyDescent="0.25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 x14ac:dyDescent="0.25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 x14ac:dyDescent="0.25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 x14ac:dyDescent="0.25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 x14ac:dyDescent="0.25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 x14ac:dyDescent="0.25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 x14ac:dyDescent="0.25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 x14ac:dyDescent="0.25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 x14ac:dyDescent="0.25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 x14ac:dyDescent="0.25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 x14ac:dyDescent="0.25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 x14ac:dyDescent="0.25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 x14ac:dyDescent="0.25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 x14ac:dyDescent="0.25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 x14ac:dyDescent="0.25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 x14ac:dyDescent="0.25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 x14ac:dyDescent="0.25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 x14ac:dyDescent="0.25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 x14ac:dyDescent="0.25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 x14ac:dyDescent="0.25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 x14ac:dyDescent="0.25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 x14ac:dyDescent="0.25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 x14ac:dyDescent="0.25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 x14ac:dyDescent="0.25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 x14ac:dyDescent="0.25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 x14ac:dyDescent="0.25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 x14ac:dyDescent="0.25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 x14ac:dyDescent="0.25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 x14ac:dyDescent="0.25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 x14ac:dyDescent="0.25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 x14ac:dyDescent="0.25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 x14ac:dyDescent="0.25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 x14ac:dyDescent="0.25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 x14ac:dyDescent="0.25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 x14ac:dyDescent="0.25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 x14ac:dyDescent="0.25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 x14ac:dyDescent="0.25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 x14ac:dyDescent="0.25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 x14ac:dyDescent="0.25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 x14ac:dyDescent="0.25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 x14ac:dyDescent="0.25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 x14ac:dyDescent="0.25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 x14ac:dyDescent="0.25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 x14ac:dyDescent="0.25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 x14ac:dyDescent="0.25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 x14ac:dyDescent="0.25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 x14ac:dyDescent="0.25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G1076" s="91"/>
    </row>
    <row r="1077" spans="1:10" ht="10.5" customHeight="1" x14ac:dyDescent="0.25">
      <c r="G1077" s="91"/>
    </row>
    <row r="1078" spans="1:10" ht="10.5" customHeight="1" x14ac:dyDescent="0.25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 x14ac:dyDescent="0.25">
      <c r="A2" s="203" t="s">
        <v>671</v>
      </c>
      <c r="B2" s="203"/>
    </row>
    <row r="3" spans="1:20" s="171" customFormat="1" ht="12" customHeight="1" x14ac:dyDescent="0.15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 x14ac:dyDescent="0.25">
      <c r="A5" s="203" t="s">
        <v>674</v>
      </c>
      <c r="B5" s="203"/>
    </row>
    <row r="6" spans="1:20" s="171" customFormat="1" ht="12" customHeight="1" x14ac:dyDescent="0.15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 x14ac:dyDescent="0.25">
      <c r="A8" s="203" t="s">
        <v>676</v>
      </c>
      <c r="B8" s="203"/>
    </row>
    <row r="9" spans="1:20" s="171" customFormat="1" ht="12" customHeight="1" x14ac:dyDescent="0.15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 x14ac:dyDescent="0.25">
      <c r="A11" s="203" t="s">
        <v>677</v>
      </c>
      <c r="B11" s="203"/>
    </row>
    <row r="12" spans="1:20" s="171" customFormat="1" ht="12" customHeight="1" x14ac:dyDescent="0.15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 x14ac:dyDescent="0.25">
      <c r="A14" s="203" t="s">
        <v>678</v>
      </c>
      <c r="B14" s="203"/>
    </row>
    <row r="15" spans="1:20" s="171" customFormat="1" ht="12" customHeight="1" x14ac:dyDescent="0.15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 x14ac:dyDescent="0.25">
      <c r="A17" s="203" t="s">
        <v>680</v>
      </c>
      <c r="B17" s="203"/>
    </row>
    <row r="18" spans="1:20" s="171" customFormat="1" ht="12" customHeight="1" x14ac:dyDescent="0.15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 x14ac:dyDescent="0.25">
      <c r="A20" s="203" t="s">
        <v>682</v>
      </c>
      <c r="B20" s="203"/>
    </row>
    <row r="21" spans="1:20" s="171" customFormat="1" ht="12" customHeight="1" x14ac:dyDescent="0.15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 x14ac:dyDescent="0.25">
      <c r="A23" s="203" t="s">
        <v>684</v>
      </c>
      <c r="B23" s="203"/>
    </row>
    <row r="24" spans="1:20" s="171" customFormat="1" ht="12" customHeight="1" x14ac:dyDescent="0.15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 x14ac:dyDescent="0.25">
      <c r="B1" s="159" t="s">
        <v>686</v>
      </c>
      <c r="C1" s="159" t="s">
        <v>687</v>
      </c>
    </row>
    <row r="2" spans="2:5" ht="11.25" customHeight="1" x14ac:dyDescent="0.25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 x14ac:dyDescent="0.25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 x14ac:dyDescent="0.25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 x14ac:dyDescent="0.25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 x14ac:dyDescent="0.25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 x14ac:dyDescent="0.25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 x14ac:dyDescent="0.25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 x14ac:dyDescent="0.25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 x14ac:dyDescent="0.25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 x14ac:dyDescent="0.25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 x14ac:dyDescent="0.25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 x14ac:dyDescent="0.25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 x14ac:dyDescent="0.25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 x14ac:dyDescent="0.25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 x14ac:dyDescent="0.25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 x14ac:dyDescent="0.25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 x14ac:dyDescent="0.25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 x14ac:dyDescent="0.25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 x14ac:dyDescent="0.25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 x14ac:dyDescent="0.25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 x14ac:dyDescent="0.25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 x14ac:dyDescent="0.25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 x14ac:dyDescent="0.25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 x14ac:dyDescent="0.25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 x14ac:dyDescent="0.25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 x14ac:dyDescent="0.25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 x14ac:dyDescent="0.25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 x14ac:dyDescent="0.25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 x14ac:dyDescent="0.25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 x14ac:dyDescent="0.25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 x14ac:dyDescent="0.25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 x14ac:dyDescent="0.25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 x14ac:dyDescent="0.25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 x14ac:dyDescent="0.25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 x14ac:dyDescent="0.25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 x14ac:dyDescent="0.25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 x14ac:dyDescent="0.25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 x14ac:dyDescent="0.25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 x14ac:dyDescent="0.25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 x14ac:dyDescent="0.25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 x14ac:dyDescent="0.25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 x14ac:dyDescent="0.25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 x14ac:dyDescent="0.25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 x14ac:dyDescent="0.25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 x14ac:dyDescent="0.25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 x14ac:dyDescent="0.25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 x14ac:dyDescent="0.25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 x14ac:dyDescent="0.25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 x14ac:dyDescent="0.25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 x14ac:dyDescent="0.25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 x14ac:dyDescent="0.25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 x14ac:dyDescent="0.25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 x14ac:dyDescent="0.25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 x14ac:dyDescent="0.25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2" ht="10.5" customHeight="1" x14ac:dyDescent="0.25">
      <c r="A1" s="159" t="s">
        <v>761</v>
      </c>
      <c r="B1" s="1" t="s">
        <v>762</v>
      </c>
    </row>
    <row r="2" spans="1:2" ht="10.5" customHeight="1" x14ac:dyDescent="0.25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 x14ac:dyDescent="0.25"/>
  <cols>
    <col min="1" max="1" width="9.140625" style="167"/>
  </cols>
  <sheetData>
    <row r="1" spans="1:139" ht="11.25" customHeight="1" x14ac:dyDescent="0.25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 x14ac:dyDescent="0.25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 x14ac:dyDescent="0.25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 x14ac:dyDescent="0.25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 x14ac:dyDescent="0.25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 x14ac:dyDescent="0.25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 x14ac:dyDescent="0.25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 x14ac:dyDescent="0.25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 x14ac:dyDescent="0.25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 x14ac:dyDescent="0.25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 x14ac:dyDescent="0.25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 x14ac:dyDescent="0.25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 x14ac:dyDescent="0.25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 x14ac:dyDescent="0.25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 x14ac:dyDescent="0.25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 x14ac:dyDescent="0.25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 x14ac:dyDescent="0.25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 x14ac:dyDescent="0.25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 x14ac:dyDescent="0.25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 x14ac:dyDescent="0.25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 x14ac:dyDescent="0.25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 x14ac:dyDescent="0.25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 x14ac:dyDescent="0.25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 x14ac:dyDescent="0.25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 x14ac:dyDescent="0.25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 x14ac:dyDescent="0.25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 x14ac:dyDescent="0.25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 x14ac:dyDescent="0.25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 x14ac:dyDescent="0.25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 x14ac:dyDescent="0.25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 x14ac:dyDescent="0.25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 x14ac:dyDescent="0.25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 x14ac:dyDescent="0.25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 x14ac:dyDescent="0.25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 x14ac:dyDescent="0.25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 x14ac:dyDescent="0.25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 x14ac:dyDescent="0.25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 x14ac:dyDescent="0.25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 x14ac:dyDescent="0.25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 x14ac:dyDescent="0.25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 x14ac:dyDescent="0.25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 x14ac:dyDescent="0.25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 x14ac:dyDescent="0.25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 x14ac:dyDescent="0.25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 x14ac:dyDescent="0.25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 x14ac:dyDescent="0.25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 x14ac:dyDescent="0.25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 x14ac:dyDescent="0.25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 x14ac:dyDescent="0.25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 x14ac:dyDescent="0.25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 x14ac:dyDescent="0.25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 x14ac:dyDescent="0.25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 x14ac:dyDescent="0.25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 x14ac:dyDescent="0.25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 x14ac:dyDescent="0.25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 x14ac:dyDescent="0.25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 x14ac:dyDescent="0.25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 x14ac:dyDescent="0.25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 x14ac:dyDescent="0.25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 x14ac:dyDescent="0.25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 x14ac:dyDescent="0.25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 x14ac:dyDescent="0.25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 x14ac:dyDescent="0.25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 x14ac:dyDescent="0.25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 x14ac:dyDescent="0.25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 x14ac:dyDescent="0.25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 x14ac:dyDescent="0.25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 x14ac:dyDescent="0.25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 x14ac:dyDescent="0.25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 x14ac:dyDescent="0.25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 x14ac:dyDescent="0.25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 x14ac:dyDescent="0.25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 x14ac:dyDescent="0.25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 x14ac:dyDescent="0.25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 x14ac:dyDescent="0.25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 x14ac:dyDescent="0.25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 x14ac:dyDescent="0.25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 x14ac:dyDescent="0.25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 x14ac:dyDescent="0.25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 x14ac:dyDescent="0.25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 x14ac:dyDescent="0.25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 x14ac:dyDescent="0.25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 x14ac:dyDescent="0.25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 x14ac:dyDescent="0.25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 x14ac:dyDescent="0.25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 x14ac:dyDescent="0.25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 x14ac:dyDescent="0.25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 x14ac:dyDescent="0.25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 x14ac:dyDescent="0.25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 x14ac:dyDescent="0.25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 x14ac:dyDescent="0.25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 x14ac:dyDescent="0.25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 x14ac:dyDescent="0.25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 x14ac:dyDescent="0.25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 x14ac:dyDescent="0.25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 x14ac:dyDescent="0.25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 x14ac:dyDescent="0.25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 x14ac:dyDescent="0.25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 x14ac:dyDescent="0.25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 x14ac:dyDescent="0.25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 x14ac:dyDescent="0.25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 x14ac:dyDescent="0.25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 x14ac:dyDescent="0.25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 x14ac:dyDescent="0.25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 x14ac:dyDescent="0.25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 x14ac:dyDescent="0.25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 x14ac:dyDescent="0.25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 x14ac:dyDescent="0.25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 x14ac:dyDescent="0.25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 x14ac:dyDescent="0.25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 x14ac:dyDescent="0.25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 x14ac:dyDescent="0.25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 x14ac:dyDescent="0.25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 x14ac:dyDescent="0.25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 x14ac:dyDescent="0.25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 x14ac:dyDescent="0.25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 x14ac:dyDescent="0.25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 x14ac:dyDescent="0.25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 x14ac:dyDescent="0.25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 x14ac:dyDescent="0.25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 x14ac:dyDescent="0.25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 x14ac:dyDescent="0.25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 x14ac:dyDescent="0.25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 x14ac:dyDescent="0.25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 x14ac:dyDescent="0.25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 x14ac:dyDescent="0.25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 x14ac:dyDescent="0.25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 x14ac:dyDescent="0.25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 x14ac:dyDescent="0.25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 x14ac:dyDescent="0.25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 x14ac:dyDescent="0.25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 x14ac:dyDescent="0.25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 x14ac:dyDescent="0.25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 x14ac:dyDescent="0.25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 x14ac:dyDescent="0.25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 x14ac:dyDescent="0.25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 x14ac:dyDescent="0.25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 x14ac:dyDescent="0.25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 x14ac:dyDescent="0.25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 x14ac:dyDescent="0.25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 x14ac:dyDescent="0.25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 x14ac:dyDescent="0.25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 x14ac:dyDescent="0.25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 x14ac:dyDescent="0.25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 x14ac:dyDescent="0.25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 x14ac:dyDescent="0.25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 x14ac:dyDescent="0.25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 x14ac:dyDescent="0.25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 x14ac:dyDescent="0.25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 x14ac:dyDescent="0.25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 x14ac:dyDescent="0.25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 x14ac:dyDescent="0.25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 x14ac:dyDescent="0.25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 x14ac:dyDescent="0.25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 x14ac:dyDescent="0.25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 x14ac:dyDescent="0.25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 x14ac:dyDescent="0.25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 x14ac:dyDescent="0.25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 x14ac:dyDescent="0.25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 x14ac:dyDescent="0.25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 x14ac:dyDescent="0.25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 x14ac:dyDescent="0.25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 x14ac:dyDescent="0.25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 x14ac:dyDescent="0.25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 x14ac:dyDescent="0.25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 x14ac:dyDescent="0.25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 x14ac:dyDescent="0.25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 x14ac:dyDescent="0.25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 x14ac:dyDescent="0.25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 x14ac:dyDescent="0.25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 x14ac:dyDescent="0.25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 x14ac:dyDescent="0.25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 x14ac:dyDescent="0.25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 x14ac:dyDescent="0.25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 x14ac:dyDescent="0.25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 x14ac:dyDescent="0.25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 x14ac:dyDescent="0.25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 x14ac:dyDescent="0.25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 x14ac:dyDescent="0.25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 x14ac:dyDescent="0.25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 x14ac:dyDescent="0.25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 x14ac:dyDescent="0.25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 x14ac:dyDescent="0.25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 x14ac:dyDescent="0.25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 x14ac:dyDescent="0.25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 x14ac:dyDescent="0.25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 x14ac:dyDescent="0.25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 x14ac:dyDescent="0.25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 x14ac:dyDescent="0.25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 x14ac:dyDescent="0.25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 x14ac:dyDescent="0.25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 x14ac:dyDescent="0.25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 x14ac:dyDescent="0.25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 x14ac:dyDescent="0.25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 x14ac:dyDescent="0.25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 x14ac:dyDescent="0.25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 x14ac:dyDescent="0.25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 x14ac:dyDescent="0.25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 x14ac:dyDescent="0.25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 x14ac:dyDescent="0.25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 x14ac:dyDescent="0.25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 x14ac:dyDescent="0.25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 x14ac:dyDescent="0.25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 x14ac:dyDescent="0.25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 x14ac:dyDescent="0.25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 x14ac:dyDescent="0.25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 x14ac:dyDescent="0.25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 x14ac:dyDescent="0.25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 x14ac:dyDescent="0.25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 x14ac:dyDescent="0.25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 x14ac:dyDescent="0.25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 x14ac:dyDescent="0.25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 x14ac:dyDescent="0.25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 x14ac:dyDescent="0.25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 x14ac:dyDescent="0.25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 x14ac:dyDescent="0.25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 x14ac:dyDescent="0.25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 x14ac:dyDescent="0.25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 x14ac:dyDescent="0.25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 x14ac:dyDescent="0.25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 x14ac:dyDescent="0.25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 x14ac:dyDescent="0.25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 x14ac:dyDescent="0.25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 x14ac:dyDescent="0.25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 x14ac:dyDescent="0.25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 x14ac:dyDescent="0.25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 x14ac:dyDescent="0.25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 x14ac:dyDescent="0.25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 x14ac:dyDescent="0.25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 x14ac:dyDescent="0.25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 x14ac:dyDescent="0.25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 x14ac:dyDescent="0.25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 x14ac:dyDescent="0.25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 x14ac:dyDescent="0.25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 x14ac:dyDescent="0.25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 x14ac:dyDescent="0.25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 x14ac:dyDescent="0.25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 x14ac:dyDescent="0.25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 x14ac:dyDescent="0.25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 x14ac:dyDescent="0.25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 x14ac:dyDescent="0.25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 x14ac:dyDescent="0.25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 x14ac:dyDescent="0.25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 x14ac:dyDescent="0.25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 x14ac:dyDescent="0.25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 x14ac:dyDescent="0.25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 x14ac:dyDescent="0.25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 x14ac:dyDescent="0.25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 x14ac:dyDescent="0.25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 x14ac:dyDescent="0.25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 x14ac:dyDescent="0.25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 x14ac:dyDescent="0.25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 x14ac:dyDescent="0.25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 x14ac:dyDescent="0.25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 x14ac:dyDescent="0.25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 x14ac:dyDescent="0.25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 x14ac:dyDescent="0.25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 x14ac:dyDescent="0.25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 x14ac:dyDescent="0.25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 x14ac:dyDescent="0.25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 x14ac:dyDescent="0.25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 x14ac:dyDescent="0.25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 x14ac:dyDescent="0.25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 x14ac:dyDescent="0.25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 x14ac:dyDescent="0.25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 x14ac:dyDescent="0.25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 x14ac:dyDescent="0.25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 x14ac:dyDescent="0.25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 x14ac:dyDescent="0.25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 x14ac:dyDescent="0.25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 x14ac:dyDescent="0.25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 x14ac:dyDescent="0.25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 x14ac:dyDescent="0.25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 x14ac:dyDescent="0.25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 x14ac:dyDescent="0.25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 x14ac:dyDescent="0.25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 x14ac:dyDescent="0.25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 x14ac:dyDescent="0.25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 x14ac:dyDescent="0.25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 x14ac:dyDescent="0.25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 x14ac:dyDescent="0.25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2024-02-09T15:12:23Z</cp:lastPrinted>
  <dcterms:created xsi:type="dcterms:W3CDTF">2021-03-11T11:50:48Z</dcterms:created>
  <dcterms:modified xsi:type="dcterms:W3CDTF">2024-02-09T15:12:27Z</dcterms:modified>
</cp:coreProperties>
</file>